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54" documentId="120_S{2AC9BD13-BADA-5192-A53E-5A8FF88502F6}" xr6:coauthVersionLast="47" xr6:coauthVersionMax="47" xr10:uidLastSave="{85F71E02-EF34-46AB-925A-1E9126158F3C}"/>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G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<sst xmlns="http://schemas.openxmlformats.org/spreadsheetml/2006/main" count="181615" uniqueCount="39222">
  <si>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</si>
  <si>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</si>
  <si>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</si>
  <si>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</si>
  <si>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</si>
  <si>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</si>
  <si>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</si>
  <si>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</si>
  <si>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</si>
  <si>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</si>
  <si>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</si>
  <si>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</si>
  <si>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</si>
  <si>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</si>
  <si>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</si>
  <si>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</si>
  <si>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</si>
  <si>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</si>
  <si>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</si>
  <si>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</si>
  <si>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</si>
  <si>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</si>
  <si>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</si>
  <si>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</si>
  <si>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</si>
  <si>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</si>
  <si>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</si>
  <si>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</si>
  <si>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</si>
  <si>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</si>
  <si>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</si>
  <si>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</si>
  <si>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</si>
  <si>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</si>
  <si>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</si>
  <si>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</si>
  <si>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</si>
  <si>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</si>
  <si>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</si>
  <si>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</si>
  <si>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</si>
  <si>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</si>
  <si>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</si>
  <si>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</si>
  <si>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</si>
  <si>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</si>
  <si>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</si>
  <si>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</si>
  <si>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</si>
  <si>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</si>
  <si>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</si>
  <si>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</si>
  <si>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</si>
  <si>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</si>
  <si>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</si>
  <si>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</si>
  <si>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</si>
  <si>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</si>
  <si>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</si>
  <si>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</si>
  <si>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</si>
  <si>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</si>
  <si>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</si>
  <si>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</si>
  <si>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</si>
  <si>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</si>
  <si>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</si>
  <si>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</si>
  <si>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</si>
  <si>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</si>
  <si>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</si>
  <si>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</si>
  <si>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</si>
  <si>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</si>
  <si>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</si>
  <si>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</si>
  <si>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</si>
  <si>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</si>
  <si>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</si>
  <si>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</si>
  <si>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</si>
  <si>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</si>
  <si>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</si>
  <si>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</si>
  <si>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</si>
  <si>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</si>
  <si>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</si>
  <si>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</si>
  <si>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</si>
  <si>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</si>
  <si>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</si>
  <si>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</si>
  <si>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</si>
  <si>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</si>
  <si>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</si>
  <si>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</si>
  <si>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</si>
  <si>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</si>
  <si>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</si>
  <si>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</si>
  <si>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</si>
  <si>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</si>
  <si>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</si>
  <si>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</si>
  <si>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</si>
  <si>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</si>
  <si>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</si>
  <si>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</si>
  <si>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</si>
  <si>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</si>
  <si>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</si>
  <si>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</si>
  <si>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</si>
  <si>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</si>
  <si>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</si>
  <si>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</si>
  <si>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</si>
  <si>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</si>
  <si>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</si>
  <si>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</si>
  <si>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</si>
  <si>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</si>
  <si>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</si>
  <si>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</si>
  <si>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</si>
  <si>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</si>
  <si>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</si>
  <si>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</si>
  <si>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</si>
  <si>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</si>
  <si>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</si>
  <si>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</si>
  <si>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</si>
  <si>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</si>
  <si>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</si>
  <si>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</si>
  <si>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</si>
  <si>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</si>
  <si>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</si>
  <si>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</si>
  <si>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</si>
  <si>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</si>
  <si>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</si>
  <si>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</si>
  <si>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</si>
  <si>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</si>
  <si>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</si>
  <si>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</si>
  <si>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</si>
  <si>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</si>
  <si>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</si>
  <si>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</si>
  <si>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</si>
  <si>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</si>
  <si>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</si>
  <si>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</si>
  <si>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</si>
  <si>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</si>
  <si>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</si>
  <si>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</si>
  <si>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</si>
  <si>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</si>
  <si>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</si>
  <si>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</si>
  <si>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</si>
  <si>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</si>
  <si>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</si>
  <si>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</si>
  <si>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</si>
  <si>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</si>
  <si>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</si>
  <si>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</si>
  <si>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</si>
  <si>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</si>
  <si>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</si>
  <si>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</si>
  <si>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</si>
  <si>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</si>
  <si>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</si>
  <si>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</si>
  <si>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</si>
  <si>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</si>
  <si>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</si>
  <si>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</si>
  <si>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</si>
  <si>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</si>
  <si>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</si>
  <si>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</si>
  <si>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</si>
  <si>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</si>
  <si>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</si>
  <si>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</si>
  <si>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</si>
  <si>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</si>
  <si>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</si>
  <si>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</si>
  <si>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</si>
  <si>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</si>
  <si>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</si>
  <si>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</si>
  <si>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</si>
  <si>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</si>
  <si>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</si>
  <si>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</si>
  <si>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</si>
  <si>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</si>
  <si>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</si>
  <si>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</si>
  <si>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</si>
  <si>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</si>
  <si>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</si>
  <si>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</si>
  <si>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</si>
  <si>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</si>
  <si>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</si>
  <si>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</si>
  <si>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</si>
  <si>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</si>
  <si>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</si>
  <si>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</si>
  <si>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</si>
  <si>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</si>
  <si>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</si>
  <si>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</si>
  <si>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</si>
  <si>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</si>
  <si>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</si>
  <si>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</si>
  <si>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</si>
  <si>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</si>
  <si>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</si>
  <si>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</si>
  <si>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</si>
  <si>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</si>
  <si>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</si>
  <si>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</si>
  <si>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</si>
  <si>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</si>
  <si>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</si>
  <si>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</si>
  <si>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</si>
  <si>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</si>
  <si>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</si>
  <si>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</si>
  <si>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</si>
  <si>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</si>
  <si>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</si>
  <si>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</si>
  <si>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</si>
  <si>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</si>
  <si>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</si>
  <si>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</si>
  <si>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</si>
  <si>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</si>
  <si>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</si>
  <si>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</si>
  <si>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</si>
  <si>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</si>
  <si>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</si>
  <si>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</si>
  <si>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</si>
  <si>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</si>
  <si>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</si>
  <si>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</si>
  <si>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</si>
  <si>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</si>
  <si>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</si>
  <si>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</si>
  <si>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</si>
  <si>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</si>
  <si>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</si>
  <si>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</si>
  <si>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</si>
  <si>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</si>
  <si>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</si>
  <si>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</si>
  <si>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</si>
  <si>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</si>
  <si>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</si>
  <si>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</si>
  <si>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</si>
  <si>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</si>
  <si>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</si>
  <si>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</si>
  <si>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</si>
  <si>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</si>
  <si>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</si>
  <si>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</si>
  <si>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</si>
  <si>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</si>
  <si>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</si>
  <si>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</si>
  <si>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</si>
  <si>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</si>
  <si>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</si>
  <si>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</si>
  <si>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</si>
  <si>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</si>
  <si>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</si>
  <si>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</si>
  <si>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</si>
  <si>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</si>
  <si>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</si>
  <si>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</si>
  <si>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</si>
  <si>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</si>
  <si>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</si>
  <si>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</si>
  <si>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</si>
  <si>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</si>
  <si>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</si>
  <si>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</si>
  <si>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</si>
  <si>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</si>
  <si>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</si>
  <si>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</si>
  <si>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</si>
  <si>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</si>
  <si>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</si>
  <si>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</si>
  <si>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</si>
  <si>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</si>
  <si>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</si>
  <si>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</si>
  <si>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</si>
  <si>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</si>
  <si>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</si>
  <si>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</si>
  <si>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</si>
  <si>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</si>
  <si>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</si>
  <si>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</si>
  <si>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</si>
  <si>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</si>
  <si>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</si>
  <si>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</si>
  <si>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</si>
  <si>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</si>
  <si>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</si>
  <si>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</si>
  <si>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</si>
  <si>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</si>
  <si>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</si>
  <si>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</si>
  <si>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</si>
  <si>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</si>
  <si>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</si>
  <si>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</si>
  <si>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</si>
  <si>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</si>
  <si>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</si>
  <si>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</si>
  <si>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</si>
  <si>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</si>
  <si>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</si>
  <si>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</si>
  <si>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</si>
  <si>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</si>
  <si>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</si>
  <si>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</si>
  <si>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</si>
  <si>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</si>
  <si>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</si>
  <si>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</si>
  <si>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</si>
  <si>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</si>
  <si>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</si>
  <si>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</si>
  <si>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</si>
  <si>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</si>
  <si>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</si>
  <si>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</si>
  <si>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</si>
  <si>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</si>
  <si>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</si>
  <si>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</si>
  <si>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</si>
  <si>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</si>
  <si>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</si>
  <si>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</si>
  <si>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</si>
  <si>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</si>
  <si>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</si>
  <si>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</si>
  <si>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</si>
  <si>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</si>
  <si>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</si>
  <si>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</si>
  <si>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</si>
  <si>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</si>
  <si>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</si>
  <si>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</si>
  <si>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</si>
  <si>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</si>
  <si>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</si>
  <si>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</si>
  <si>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</si>
  <si>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</si>
  <si>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</si>
  <si>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</si>
  <si>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</si>
  <si>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</si>
  <si>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</si>
  <si>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</si>
  <si>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</si>
  <si>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</si>
  <si>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</si>
  <si>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</si>
  <si>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</si>
  <si>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</si>
  <si>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</si>
  <si>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</si>
  <si>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</si>
  <si>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</si>
  <si>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</si>
  <si>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</si>
  <si>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</si>
  <si>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</si>
  <si>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</si>
  <si>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</si>
  <si>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</si>
  <si>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</si>
  <si>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</si>
  <si>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</si>
  <si>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</si>
  <si>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</si>
  <si>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</si>
  <si>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</si>
  <si>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</si>
  <si>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</si>
  <si>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</si>
  <si>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</si>
  <si>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</si>
  <si>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</si>
  <si>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</si>
  <si>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</si>
  <si>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</si>
  <si>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</si>
  <si>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</si>
  <si>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</si>
  <si>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</si>
  <si>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</si>
  <si>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</si>
  <si>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</si>
  <si>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</si>
  <si>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</si>
  <si>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</si>
  <si>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</si>
  <si>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</si>
  <si>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</si>
  <si>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</si>
  <si>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</si>
  <si>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</si>
  <si>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</si>
  <si>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</si>
  <si>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</si>
  <si>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</si>
  <si>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</si>
  <si>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</si>
  <si>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</si>
  <si>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</si>
  <si>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</si>
  <si>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</si>
  <si>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</si>
  <si>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</si>
  <si>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</si>
  <si>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</si>
  <si>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</si>
  <si>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</si>
  <si>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</si>
  <si>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</si>
  <si>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</si>
  <si>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</si>
  <si>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</si>
  <si>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</si>
  <si>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</si>
  <si>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</si>
  <si>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</si>
  <si>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</si>
  <si>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</si>
  <si>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</si>
  <si>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</si>
  <si>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</si>
  <si>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</si>
  <si>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</si>
  <si>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</si>
  <si>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</si>
  <si>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</si>
  <si>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</si>
  <si>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</si>
  <si>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</si>
  <si>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</si>
  <si>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</si>
  <si>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</si>
  <si>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</si>
  <si>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</si>
  <si>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</si>
  <si>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</si>
  <si>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</si>
  <si>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</si>
  <si>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</si>
  <si>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</si>
  <si>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</si>
  <si>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</si>
  <si>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</si>
  <si>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</si>
  <si>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</si>
  <si>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</si>
  <si>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</si>
  <si>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</si>
  <si>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</si>
  <si>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</si>
  <si>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</si>
  <si>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</si>
  <si>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</si>
  <si>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</si>
  <si>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</si>
  <si>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</si>
  <si>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</si>
  <si>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</si>
  <si>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</si>
  <si>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</si>
  <si>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</si>
  <si>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</si>
  <si>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</si>
  <si>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</si>
  <si>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</si>
  <si>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</si>
  <si>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</si>
  <si>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</si>
  <si>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</si>
  <si>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</si>
  <si>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</si>
  <si>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</si>
  <si>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</si>
  <si>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</si>
  <si>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</si>
  <si>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</si>
  <si>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</si>
  <si>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</si>
  <si>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</si>
  <si>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</si>
  <si>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</si>
  <si>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</si>
  <si>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</si>
  <si>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</si>
  <si>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</si>
  <si>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</si>
  <si>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</si>
  <si>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</si>
  <si>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</si>
  <si>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</si>
  <si>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</si>
  <si>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</si>
  <si>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</si>
  <si>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</si>
  <si>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</si>
  <si>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</si>
  <si>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</si>
  <si>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</si>
  <si>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</si>
  <si>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</si>
  <si>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</si>
  <si>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</si>
  <si>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</si>
  <si>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</si>
  <si>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</si>
  <si>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</si>
  <si>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</si>
  <si>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</si>
  <si>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</si>
  <si>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</si>
  <si>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</si>
  <si>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</si>
  <si>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</si>
  <si>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</si>
  <si>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</si>
  <si>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</si>
  <si>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</si>
  <si>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</si>
  <si>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</si>
  <si>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</si>
  <si>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</si>
  <si>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</si>
  <si>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</si>
  <si>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</si>
  <si>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</si>
  <si>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</si>
  <si>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</si>
  <si>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</si>
  <si>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</si>
  <si>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</si>
  <si>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</si>
  <si>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</si>
  <si>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</si>
  <si>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</si>
  <si>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</si>
  <si>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</si>
  <si>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</si>
  <si>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</si>
  <si>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</si>
  <si>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</si>
  <si>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</si>
  <si>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</si>
  <si>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</si>
  <si>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</si>
  <si>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</si>
  <si>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</si>
  <si>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</si>
  <si>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</si>
  <si>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</si>
  <si>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</si>
  <si>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</si>
  <si>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</si>
  <si>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</si>
  <si>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</si>
  <si>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</si>
  <si>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</si>
  <si>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</si>
  <si>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</si>
  <si>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</si>
  <si>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</si>
  <si>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</si>
  <si>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</si>
  <si>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</si>
  <si>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</si>
  <si>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</si>
  <si>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</si>
  <si>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</si>
  <si>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</si>
  <si>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</si>
  <si>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</si>
  <si>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</si>
  <si>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</si>
  <si>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</si>
  <si>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</si>
  <si>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</si>
  <si>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</si>
  <si>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</si>
  <si>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</si>
  <si>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</si>
  <si>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</si>
  <si>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</si>
  <si>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</si>
  <si>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</si>
  <si>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</si>
  <si>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</si>
  <si>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</si>
  <si>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</si>
  <si>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</si>
  <si>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</si>
  <si>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</si>
  <si>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</si>
  <si>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</si>
  <si>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</si>
  <si>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</si>
  <si>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</si>
  <si>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</si>
  <si>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</si>
  <si>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</si>
  <si>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</si>
  <si>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</si>
  <si>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</si>
  <si>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</si>
  <si>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</si>
  <si>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</si>
  <si>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</si>
  <si>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</si>
  <si>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</si>
  <si>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</si>
  <si>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</si>
  <si>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</si>
  <si>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</si>
  <si>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</si>
  <si>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</si>
  <si>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</si>
  <si>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</si>
  <si>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</si>
  <si>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</si>
  <si>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</si>
  <si>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</si>
  <si>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</si>
  <si>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</si>
  <si>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</si>
  <si>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</si>
  <si>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</si>
  <si>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</si>
  <si>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</si>
  <si>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</si>
  <si>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</si>
  <si>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</si>
  <si>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</si>
  <si>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</si>
  <si>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</si>
  <si>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</si>
  <si>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</si>
  <si>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</si>
  <si>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</si>
  <si>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</si>
  <si>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</si>
  <si>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</si>
  <si>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</si>
  <si>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</si>
  <si>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</si>
  <si>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</si>
  <si>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</si>
  <si>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</si>
  <si>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</si>
  <si>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</si>
  <si>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</si>
  <si>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</si>
  <si>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</si>
  <si>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</si>
  <si>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</si>
  <si>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</si>
  <si>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</si>
  <si>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</si>
  <si>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</si>
  <si>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</si>
  <si>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</si>
  <si>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</si>
  <si>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</si>
  <si>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</si>
  <si>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</si>
  <si>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</si>
  <si>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</si>
  <si>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</si>
  <si>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</si>
  <si>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</si>
  <si>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</si>
  <si>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</si>
  <si>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</si>
  <si>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</si>
  <si>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</si>
  <si>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</si>
  <si>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</si>
  <si>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</si>
  <si>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</si>
  <si>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</si>
  <si>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</si>
  <si>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</si>
  <si>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</si>
  <si>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</si>
  <si>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</si>
  <si>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</si>
  <si>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</si>
  <si>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</si>
  <si>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</si>
  <si>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</si>
  <si>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</si>
  <si>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</si>
  <si>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</si>
  <si>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</si>
  <si>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</si>
  <si>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</si>
  <si>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</si>
  <si>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</si>
  <si>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</si>
  <si>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</si>
  <si>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</si>
  <si>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</si>
  <si>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</si>
  <si>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</si>
  <si>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</si>
  <si>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</si>
  <si>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</si>
  <si>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</si>
  <si>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</si>
  <si>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</si>
  <si>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</si>
  <si>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</si>
  <si>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</si>
  <si>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</si>
  <si>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</si>
  <si>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</si>
  <si>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</si>
  <si>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</si>
  <si>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</si>
  <si>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</si>
  <si>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</si>
  <si>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</si>
  <si>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</si>
  <si>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</si>
  <si>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</si>
  <si>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</si>
  <si>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</si>
  <si>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</si>
  <si>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</si>
  <si>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</si>
  <si>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</si>
  <si>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</si>
  <si>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</si>
  <si>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</si>
  <si>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</si>
  <si>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</si>
  <si>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</si>
  <si>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</si>
  <si>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</si>
  <si>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</si>
  <si>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</si>
  <si>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</si>
  <si>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</si>
  <si>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</si>
  <si>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</si>
  <si>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</si>
  <si>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</si>
  <si>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</si>
  <si>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</si>
  <si>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</si>
  <si>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</si>
  <si>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</si>
  <si>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</si>
  <si>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</si>
  <si>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</si>
  <si>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</si>
  <si>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</si>
  <si>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</si>
  <si>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</si>
  <si>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</si>
  <si>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</si>
  <si>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</si>
  <si>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</si>
  <si>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</si>
  <si>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</si>
  <si>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</si>
  <si>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</si>
  <si>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</si>
  <si>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</si>
  <si>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</si>
  <si>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</si>
  <si>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</si>
  <si>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</si>
  <si>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</si>
  <si>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</si>
  <si>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</si>
  <si>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</si>
  <si>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</si>
  <si>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</si>
  <si>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</si>
  <si>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</si>
  <si>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</si>
  <si>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</si>
  <si>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</si>
  <si>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</si>
  <si>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</si>
  <si>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</si>
  <si>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</si>
  <si>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</si>
  <si>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</si>
  <si>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</si>
  <si>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</si>
  <si>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</si>
  <si>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</si>
  <si>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</si>
  <si>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</si>
  <si>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</si>
  <si>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</si>
  <si>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</si>
  <si>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</si>
  <si>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</si>
  <si>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</si>
  <si>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</si>
  <si>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</si>
  <si>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</si>
  <si>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</si>
  <si>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</si>
  <si>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</si>
  <si>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</si>
  <si>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</si>
  <si>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</si>
  <si>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</si>
  <si>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</si>
  <si>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</si>
  <si>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</si>
  <si>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</si>
  <si>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</si>
  <si>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</si>
  <si>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</si>
  <si>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</si>
  <si>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</si>
  <si>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</si>
  <si>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</si>
  <si>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</si>
  <si>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</si>
  <si>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</si>
  <si>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</si>
  <si>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</si>
  <si>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</si>
  <si>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</si>
  <si>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</si>
  <si>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</si>
  <si>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</si>
  <si>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</si>
  <si>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</si>
  <si>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</si>
  <si>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</si>
  <si>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</si>
  <si>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</si>
  <si>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</si>
  <si>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</si>
  <si>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</si>
  <si>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</si>
  <si>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</si>
  <si>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</si>
  <si>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</si>
  <si>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</si>
  <si>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</si>
  <si>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</si>
  <si>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</si>
  <si>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</si>
  <si>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</si>
  <si>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</si>
  <si>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</si>
  <si>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</si>
  <si>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</si>
  <si>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</si>
  <si>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</si>
  <si>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</si>
  <si>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</si>
  <si>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</si>
  <si>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</si>
  <si>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</si>
  <si>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</si>
  <si>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</si>
  <si>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</si>
  <si>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</si>
  <si>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</si>
  <si>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</si>
  <si>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</si>
  <si>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</si>
  <si>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</si>
  <si>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</si>
  <si>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</si>
  <si>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</si>
  <si>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</si>
  <si>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</si>
  <si>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</si>
  <si>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</si>
  <si>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</si>
  <si>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</si>
  <si>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</si>
  <si>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</si>
  <si>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</si>
  <si>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</si>
  <si>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</si>
  <si>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</si>
  <si>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</si>
  <si>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</si>
  <si>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</si>
  <si>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</si>
  <si>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</si>
  <si>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</si>
  <si>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</si>
  <si>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</si>
  <si>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</si>
  <si>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</si>
  <si>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</si>
  <si>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</si>
  <si>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</si>
  <si>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</si>
  <si>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</si>
  <si>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</si>
  <si>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</si>
  <si>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</si>
  <si>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</si>
  <si>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</si>
  <si>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</si>
  <si>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</si>
  <si>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</si>
  <si>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</si>
  <si>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</si>
  <si>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</si>
  <si>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</si>
  <si>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</si>
  <si>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</si>
  <si>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</si>
  <si>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</si>
  <si>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</si>
  <si>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</si>
  <si>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</si>
  <si>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</si>
  <si>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</si>
  <si>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</si>
  <si>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</si>
  <si>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</si>
  <si>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</si>
  <si>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</si>
  <si>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</si>
  <si>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</si>
  <si>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</si>
  <si>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</si>
  <si>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</si>
  <si>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</si>
  <si>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</si>
  <si>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</si>
  <si>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</si>
  <si>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</si>
  <si>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</si>
  <si>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</si>
  <si>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</si>
  <si>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</si>
  <si>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</si>
  <si>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</si>
  <si>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</si>
  <si>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</si>
  <si>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</si>
  <si>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</si>
  <si>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</si>
  <si>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</si>
  <si>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</si>
  <si>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</si>
  <si>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</si>
  <si>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</si>
  <si>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</si>
  <si>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</si>
  <si>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</si>
  <si>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</si>
  <si>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</si>
  <si>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</si>
  <si>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</si>
  <si>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</si>
  <si>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</si>
  <si>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</si>
  <si>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</si>
  <si>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</si>
  <si>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</si>
  <si>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</si>
  <si>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</si>
  <si>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</si>
  <si>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</si>
  <si>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</si>
  <si>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</si>
  <si>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</si>
  <si>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</si>
  <si>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</si>
  <si>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</si>
  <si>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</si>
  <si>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</si>
  <si>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</si>
  <si>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</si>
  <si>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</si>
  <si>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</si>
  <si>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</si>
  <si>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</si>
  <si>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</si>
  <si>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</si>
  <si>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</si>
  <si>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</si>
  <si>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</si>
  <si>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</si>
  <si>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</si>
  <si>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</si>
  <si>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</si>
  <si>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</si>
  <si>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</si>
  <si>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</si>
  <si>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</si>
  <si>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</si>
  <si>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</si>
  <si>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</si>
  <si>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</si>
  <si>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</si>
  <si>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</si>
  <si>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</si>
  <si>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</si>
  <si>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</si>
  <si>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</si>
  <si>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</si>
  <si>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</si>
  <si>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</si>
  <si>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</si>
  <si>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</si>
  <si>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</si>
  <si>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</si>
  <si>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</si>
  <si>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</si>
  <si>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</si>
  <si>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</si>
  <si>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</si>
  <si>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</si>
  <si>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</si>
  <si>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</si>
  <si>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</si>
  <si>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</si>
  <si>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</si>
  <si>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</si>
  <si>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</si>
  <si>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</si>
  <si>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</si>
  <si>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</si>
  <si>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</si>
  <si>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</si>
  <si>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</si>
  <si>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</si>
  <si>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</si>
  <si>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</si>
  <si>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</si>
  <si>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</si>
  <si>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</si>
  <si>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</si>
  <si>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</si>
  <si>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</si>
  <si>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</si>
  <si>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</si>
  <si>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</si>
  <si>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</si>
  <si>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</si>
  <si>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</si>
  <si>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</si>
  <si>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</si>
  <si>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</si>
  <si>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</si>
  <si>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</si>
  <si>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</si>
  <si>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</si>
  <si>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</si>
  <si>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</si>
  <si>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</si>
  <si>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</si>
  <si>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</si>
  <si>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</si>
  <si>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</si>
  <si>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</si>
  <si>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</si>
  <si>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</si>
  <si>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</si>
  <si>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</si>
  <si>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</si>
  <si>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</si>
  <si>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</si>
  <si>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</si>
  <si>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</si>
  <si>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</si>
  <si>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</si>
  <si>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</si>
  <si>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</si>
  <si>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</si>
  <si>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</si>
  <si>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</si>
  <si>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</si>
  <si>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</si>
  <si>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</si>
  <si>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</si>
  <si>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</si>
  <si>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</si>
  <si>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</si>
  <si>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</si>
  <si>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</si>
  <si>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</si>
  <si>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</si>
  <si>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</si>
  <si>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</si>
  <si>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</si>
  <si>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</si>
  <si>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</si>
  <si>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</si>
  <si>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</si>
  <si>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</si>
  <si>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</si>
  <si>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</si>
  <si>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</si>
  <si>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</si>
  <si>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</si>
  <si>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</si>
  <si>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</si>
  <si>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</si>
  <si>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</si>
  <si>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</si>
  <si>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</si>
  <si>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</si>
  <si>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</si>
  <si>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</si>
  <si>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</si>
  <si>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</si>
  <si>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</si>
  <si>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</si>
  <si>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</si>
  <si>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</si>
  <si>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</si>
  <si>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</si>
  <si>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</si>
  <si>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</si>
  <si>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</si>
  <si>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</si>
  <si>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</si>
  <si>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</si>
  <si>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</si>
  <si>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</si>
  <si>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</si>
  <si>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</si>
  <si>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</si>
  <si>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</si>
  <si>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</si>
  <si>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</si>
  <si>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</si>
  <si>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</si>
  <si>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</si>
  <si>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</si>
  <si>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</si>
  <si>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</si>
  <si>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</si>
  <si>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</si>
  <si>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</si>
  <si>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</si>
  <si>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</si>
  <si>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</si>
  <si>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</si>
  <si>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</si>
  <si>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</si>
  <si>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</si>
  <si>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</si>
  <si>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</si>
  <si>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</si>
  <si>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</si>
  <si>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</si>
  <si>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</si>
  <si>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</si>
  <si>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</si>
  <si>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</si>
  <si>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</si>
  <si>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</si>
  <si>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</si>
  <si>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</si>
  <si>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</si>
  <si>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</si>
  <si>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</si>
  <si>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</si>
  <si>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</si>
  <si>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</si>
  <si>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</si>
  <si>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</si>
  <si>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</si>
  <si>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</si>
  <si>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</si>
  <si>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</si>
  <si>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</si>
  <si>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</si>
  <si>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</si>
  <si>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</si>
  <si>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</si>
  <si>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</si>
  <si>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</si>
  <si>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</si>
  <si>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</si>
  <si>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</si>
  <si>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</si>
  <si>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</si>
  <si>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</si>
  <si>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</si>
  <si>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</si>
  <si>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</si>
  <si>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</si>
  <si>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</si>
  <si>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</si>
  <si>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</si>
  <si>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</si>
  <si>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</si>
  <si>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</si>
  <si>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</si>
  <si>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</si>
  <si>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</si>
  <si>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</si>
  <si>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</si>
  <si>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</si>
  <si>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</si>
  <si>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</si>
  <si>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</si>
  <si>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</si>
  <si>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</si>
  <si>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</si>
  <si>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</si>
  <si>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</si>
  <si>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</si>
  <si>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</si>
  <si>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</si>
  <si>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</si>
  <si>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</si>
  <si>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</si>
  <si>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</si>
  <si>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</si>
  <si>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</si>
  <si>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</si>
  <si>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</si>
  <si>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</si>
  <si>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</si>
  <si>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</si>
  <si>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</si>
  <si>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</si>
  <si>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</si>
  <si>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</si>
  <si>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</si>
  <si>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</si>
  <si>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</si>
  <si>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</si>
  <si>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</si>
  <si>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</si>
  <si>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</si>
  <si>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</si>
  <si>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</si>
  <si>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</si>
  <si>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</si>
  <si>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</si>
  <si>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</si>
  <si>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</si>
  <si>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</si>
  <si>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</si>
  <si>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</si>
  <si>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</si>
  <si>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</si>
  <si>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</si>
  <si>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</si>
  <si>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</si>
  <si>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</si>
  <si>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</si>
  <si>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</si>
  <si>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</si>
  <si>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</si>
  <si>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</si>
  <si>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</si>
  <si>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</si>
  <si>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</si>
  <si>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</si>
  <si>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</si>
  <si>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</si>
  <si>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</si>
  <si>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</si>
  <si>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</si>
  <si>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</si>
  <si>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</si>
  <si>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</si>
  <si>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</si>
  <si>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</si>
  <si>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</si>
  <si>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</si>
  <si>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</si>
  <si>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</si>
  <si>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</si>
  <si>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</si>
  <si>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</si>
  <si>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</si>
  <si>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</si>
  <si>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</si>
  <si>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</si>
  <si>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</si>
  <si>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</si>
  <si>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</si>
  <si>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</si>
  <si>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</si>
  <si>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</si>
  <si>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</si>
  <si>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</si>
  <si>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</si>
  <si>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</si>
  <si>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</si>
  <si>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</si>
  <si>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</si>
  <si>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</si>
  <si>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</si>
  <si>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</si>
  <si>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</si>
  <si>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</si>
  <si>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</si>
  <si>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</si>
  <si>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</si>
  <si>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</si>
  <si>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</si>
  <si>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</si>
  <si>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</si>
  <si>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</si>
  <si>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</si>
  <si>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</si>
  <si>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</si>
  <si>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</si>
  <si>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</si>
  <si>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</si>
  <si>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</si>
  <si>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</si>
  <si>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</si>
  <si>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</si>
  <si>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</si>
  <si>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</si>
  <si>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</si>
  <si>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</si>
  <si>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</si>
  <si>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</si>
  <si>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</si>
  <si>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</si>
  <si>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</si>
  <si>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</si>
  <si>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</si>
  <si>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</si>
  <si>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</si>
  <si>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</si>
  <si>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</si>
  <si>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</si>
  <si>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</si>
  <si>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</si>
  <si>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</si>
  <si>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</si>
  <si>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</si>
  <si>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</si>
  <si>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</si>
  <si>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</si>
  <si>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</si>
  <si>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</si>
  <si>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</si>
  <si>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</si>
  <si>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</si>
  <si>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</si>
  <si>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</si>
  <si>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</si>
  <si>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</si>
  <si>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</si>
  <si>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</si>
  <si>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</si>
  <si>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</si>
  <si>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</si>
  <si>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</si>
  <si>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</si>
  <si>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</si>
  <si>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</si>
  <si>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</si>
  <si>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</si>
  <si>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</si>
  <si>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</si>
  <si>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</si>
  <si>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</si>
  <si>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</si>
  <si>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</si>
  <si>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</si>
  <si>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</si>
  <si>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</si>
  <si>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</si>
  <si>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</si>
  <si>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</si>
  <si>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</si>
  <si>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</si>
  <si>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</si>
  <si>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</si>
  <si>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</si>
  <si>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</si>
  <si>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</si>
  <si>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</si>
  <si>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</si>
  <si>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</si>
  <si>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</si>
  <si>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</si>
  <si>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</si>
  <si>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</si>
  <si>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</si>
  <si>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</si>
  <si>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</si>
  <si>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</si>
  <si>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</si>
  <si>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</si>
  <si>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</si>
  <si>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</si>
  <si>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</si>
  <si>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</si>
  <si>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</si>
  <si>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</si>
  <si>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</si>
  <si>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</si>
  <si>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</si>
  <si>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</si>
  <si>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</si>
  <si>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</si>
  <si>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</si>
  <si>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</si>
  <si>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</si>
  <si>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</si>
  <si>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</si>
  <si>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</si>
  <si>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</si>
  <si>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</si>
  <si>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</si>
  <si>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</si>
  <si>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</si>
  <si>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</si>
  <si>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</si>
  <si>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</si>
  <si>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</si>
  <si>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</si>
  <si>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</si>
  <si>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</si>
  <si>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</si>
  <si>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</si>
  <si>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</si>
  <si>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</si>
  <si>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</si>
  <si>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</si>
  <si>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</si>
  <si>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</si>
  <si>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</si>
  <si>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</si>
  <si>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</si>
  <si>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</si>
  <si>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</si>
  <si>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</si>
  <si>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</si>
  <si>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</si>
  <si>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</si>
  <si>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</si>
  <si>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</si>
  <si>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</si>
  <si>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</si>
  <si>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</si>
  <si>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</si>
  <si>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</si>
  <si>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</si>
  <si>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</si>
  <si>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</si>
  <si>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</si>
  <si>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</si>
  <si>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</si>
  <si>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</si>
  <si>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</si>
  <si>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</si>
  <si>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</si>
  <si>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</si>
  <si>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</si>
  <si>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</si>
  <si>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</si>
  <si>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</si>
  <si>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</si>
  <si>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</si>
  <si>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</si>
  <si>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</si>
  <si>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</si>
  <si>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</si>
  <si>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</si>
  <si>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</si>
  <si>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</si>
  <si>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</si>
  <si>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</si>
  <si>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</si>
  <si>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</si>
  <si>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</si>
  <si>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</si>
  <si>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</si>
  <si>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</si>
  <si>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</si>
  <si>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</si>
  <si>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</si>
  <si>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</si>
  <si>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</si>
  <si>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</si>
  <si>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</si>
  <si>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</si>
  <si>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</si>
  <si>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</si>
  <si>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</si>
  <si>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</si>
  <si>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</si>
  <si>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</si>
  <si>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</si>
  <si>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</si>
  <si>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</si>
  <si>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</si>
  <si>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</si>
  <si>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</si>
  <si>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</si>
  <si>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</si>
  <si>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</si>
  <si>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</si>
  <si>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</si>
  <si>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</si>
  <si>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</si>
  <si>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</si>
  <si>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</si>
  <si>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</si>
  <si>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</si>
  <si>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</si>
  <si>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</si>
  <si>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</si>
  <si>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</si>
  <si>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</si>
  <si>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</si>
  <si>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</si>
  <si>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</si>
  <si>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</si>
  <si>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</si>
  <si>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</si>
  <si>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</si>
  <si>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</si>
  <si>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</si>
  <si>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</si>
  <si>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</si>
  <si>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</si>
  <si>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</si>
  <si>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</si>
  <si>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</si>
  <si>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</si>
  <si>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</si>
  <si>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</si>
  <si>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</si>
  <si>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</si>
  <si>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</si>
  <si>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</si>
  <si>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</si>
  <si>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</si>
  <si>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</si>
  <si>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</si>
  <si>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</si>
  <si>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</si>
  <si>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</si>
  <si>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</si>
  <si>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</si>
  <si>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</si>
  <si>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</si>
  <si>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</si>
  <si>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</si>
  <si>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</si>
  <si>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</si>
  <si>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</si>
  <si>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</si>
  <si>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</si>
  <si>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</si>
  <si>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</si>
  <si>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</si>
  <si>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</si>
  <si>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</si>
  <si>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</si>
  <si>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</si>
  <si>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</si>
  <si>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</si>
  <si>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</si>
  <si>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</si>
  <si>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</si>
  <si>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</si>
  <si>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</si>
  <si>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</si>
  <si>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</si>
  <si>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</si>
  <si>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</si>
  <si>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</si>
  <si>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</si>
  <si>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</si>
  <si>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</si>
  <si>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</si>
  <si>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</si>
  <si>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</si>
  <si>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</si>
  <si>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</si>
  <si>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</si>
  <si>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</si>
  <si>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</si>
  <si>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</si>
  <si>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</si>
  <si>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</si>
  <si>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</si>
  <si>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</si>
  <si>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</si>
  <si>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</si>
  <si>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</si>
  <si>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</si>
  <si>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</si>
  <si>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</si>
  <si>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</si>
  <si>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</si>
  <si>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</si>
  <si>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</si>
  <si>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</si>
  <si>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</si>
  <si>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</si>
  <si>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</si>
  <si>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</si>
  <si>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</si>
  <si>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</si>
  <si>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</si>
  <si>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</si>
  <si>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</si>
  <si>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</si>
  <si>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</si>
  <si>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</si>
  <si>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</si>
  <si>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</si>
  <si>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</si>
  <si>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</si>
  <si>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</si>
  <si>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</si>
  <si>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</si>
  <si>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</si>
  <si>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</si>
  <si>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</si>
  <si>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</si>
  <si>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</si>
  <si>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</si>
  <si>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</si>
  <si>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</si>
  <si>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</si>
  <si>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</si>
  <si>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</si>
  <si>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</si>
  <si>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</si>
  <si>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</si>
  <si>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</si>
  <si>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</si>
  <si>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</si>
  <si>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</si>
  <si>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</si>
  <si>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</si>
  <si>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</si>
  <si>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</si>
  <si>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</si>
  <si>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</si>
  <si>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</si>
  <si>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</si>
  <si>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</si>
  <si>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</si>
  <si>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</si>
  <si>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</si>
  <si>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</si>
  <si>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</si>
  <si>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</si>
  <si>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</si>
  <si>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</si>
  <si>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</si>
  <si>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</si>
  <si>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</si>
  <si>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</si>
  <si>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</si>
  <si>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</si>
  <si>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</si>
  <si>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</si>
  <si>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</si>
  <si>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</si>
  <si>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</si>
  <si>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</si>
  <si>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</si>
  <si>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</si>
  <si>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</si>
  <si>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</si>
  <si>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</si>
  <si>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</si>
  <si>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</si>
  <si>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</si>
  <si>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</si>
  <si>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</si>
  <si>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</si>
  <si>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</si>
  <si>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</si>
  <si>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</si>
  <si>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</si>
  <si>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</si>
  <si>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</si>
  <si>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</si>
  <si>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</si>
  <si>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</si>
  <si>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</si>
  <si>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</si>
  <si>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</si>
  <si>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</si>
  <si>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</si>
  <si>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</si>
  <si>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</si>
  <si>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</si>
  <si>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</si>
  <si>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</si>
  <si>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</si>
  <si>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</si>
  <si>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</si>
  <si>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</si>
  <si>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</si>
  <si>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</si>
  <si>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</si>
  <si>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</si>
  <si>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</si>
  <si>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</si>
  <si>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</si>
  <si>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</si>
  <si>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</si>
  <si>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</si>
  <si>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</si>
  <si>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</si>
  <si>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</si>
  <si>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</si>
  <si>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</si>
  <si>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</si>
  <si>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</si>
  <si>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</si>
  <si>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</si>
  <si>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</si>
  <si>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</si>
  <si>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</si>
  <si>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</si>
  <si>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</si>
  <si>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</si>
  <si>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</si>
  <si>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</si>
  <si>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</si>
  <si>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</si>
  <si>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</si>
  <si>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</si>
  <si>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</si>
  <si>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</si>
  <si>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</si>
  <si>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</si>
  <si>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</si>
  <si>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</si>
  <si>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</si>
  <si>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</si>
  <si>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</si>
  <si>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</si>
  <si>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</si>
  <si>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</si>
  <si>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</si>
  <si>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</si>
  <si>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</si>
  <si>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</si>
  <si>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</si>
  <si>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</si>
  <si>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</si>
  <si>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</si>
  <si>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</si>
  <si>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</si>
  <si>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</si>
  <si>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</si>
  <si>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</si>
  <si>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</si>
  <si>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</si>
  <si>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</si>
  <si>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</si>
  <si>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</si>
  <si>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</si>
  <si>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</si>
  <si>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</si>
  <si>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</si>
  <si>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</si>
  <si>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</si>
  <si>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</si>
  <si>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</si>
  <si>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</si>
  <si>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</si>
  <si>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</si>
  <si>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</si>
  <si>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</si>
  <si>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</si>
  <si>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</si>
  <si>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</si>
  <si>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</si>
  <si>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</si>
  <si>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</si>
  <si>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</si>
  <si>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</si>
  <si>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</si>
  <si>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</si>
  <si>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</si>
  <si>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</si>
  <si>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</si>
  <si>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</si>
  <si>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</si>
  <si>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</si>
  <si>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</si>
  <si>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</si>
  <si>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</si>
  <si>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</si>
  <si>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</si>
  <si>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</si>
  <si>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</si>
  <si>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</si>
  <si>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</si>
  <si>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</si>
  <si>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</si>
  <si>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</si>
  <si>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</si>
  <si>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</si>
  <si>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</si>
  <si>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</si>
  <si>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</si>
  <si>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</si>
  <si>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</si>
  <si>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</si>
  <si>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</si>
  <si>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</si>
  <si>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</si>
  <si>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</si>
  <si>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</si>
  <si>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</si>
  <si>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</si>
  <si>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</si>
  <si>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</si>
  <si>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</si>
  <si>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</si>
  <si>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</si>
  <si>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</si>
  <si>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</si>
  <si>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</si>
  <si>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</si>
  <si>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</si>
  <si>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</si>
  <si>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</si>
  <si>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</si>
  <si>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</si>
  <si>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</si>
  <si>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</si>
  <si>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</si>
  <si>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</si>
  <si>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</si>
  <si>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</si>
  <si>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</si>
  <si>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</si>
  <si>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</si>
  <si>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</si>
  <si>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</si>
  <si>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</si>
  <si>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</si>
  <si>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</si>
  <si>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</si>
  <si>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</si>
  <si>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</si>
  <si>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</si>
  <si>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</si>
  <si>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</si>
  <si>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</si>
  <si>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</si>
  <si>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</si>
  <si>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</si>
  <si>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</si>
  <si>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</si>
  <si>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</si>
  <si>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</si>
  <si>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</si>
  <si>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</si>
  <si>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</si>
  <si>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</si>
  <si>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</si>
  <si>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</si>
  <si>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</si>
  <si>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</si>
  <si>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</si>
  <si>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</si>
  <si>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</si>
  <si>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</si>
  <si>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</si>
  <si>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</si>
  <si>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</si>
  <si>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</si>
  <si>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</si>
  <si>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</si>
  <si>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</si>
  <si>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</si>
  <si>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</si>
  <si>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</si>
  <si>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</si>
  <si>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</si>
  <si>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</si>
  <si>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</si>
  <si>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</si>
  <si>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</si>
  <si>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</si>
  <si>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</si>
  <si>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</si>
  <si>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</si>
  <si>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</si>
  <si>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</si>
  <si>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</si>
  <si>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</si>
  <si>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</si>
  <si>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</si>
  <si>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</si>
  <si>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</si>
  <si>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</si>
  <si>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</si>
  <si>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</si>
  <si>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</si>
  <si>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</si>
  <si>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</si>
  <si>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</si>
  <si>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</si>
  <si>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</si>
  <si>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</si>
  <si>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</si>
  <si>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</si>
  <si>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</si>
  <si>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</si>
  <si>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</si>
  <si>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</si>
  <si>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</si>
  <si>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</si>
  <si>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</si>
  <si>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</si>
  <si>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</si>
  <si>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</si>
  <si>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</si>
  <si>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</si>
  <si>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</si>
  <si>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</si>
  <si>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</si>
  <si>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</si>
  <si>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</si>
  <si>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</si>
  <si>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</si>
  <si>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</si>
  <si>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</si>
  <si>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</si>
  <si>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</si>
  <si>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</si>
  <si>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</si>
  <si>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</si>
  <si>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</si>
  <si>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</si>
  <si>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</si>
  <si>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</si>
  <si>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</si>
  <si>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</si>
  <si>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</si>
  <si>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</si>
  <si>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</si>
  <si>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</si>
  <si>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</si>
  <si>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</si>
  <si>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</si>
  <si>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</si>
  <si>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</si>
  <si>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</si>
  <si>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</si>
  <si>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</si>
  <si>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</si>
  <si>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</si>
  <si>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</si>
  <si>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</si>
  <si>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</si>
  <si>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</si>
  <si>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</si>
  <si>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</si>
  <si>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</si>
  <si>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</si>
  <si>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</si>
  <si>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</si>
  <si>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</si>
  <si>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</si>
  <si>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</si>
  <si>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</si>
  <si>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</si>
  <si>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</si>
  <si>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</si>
  <si>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</si>
  <si>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</si>
  <si>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</si>
  <si>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</si>
  <si>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</si>
  <si>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</si>
  <si>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</si>
  <si>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</si>
  <si>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</si>
  <si>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</si>
  <si>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</si>
  <si>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</si>
  <si>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</si>
  <si>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</si>
  <si>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</si>
  <si>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</si>
  <si>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</si>
  <si>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</si>
  <si>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</si>
  <si>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</si>
  <si>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</si>
  <si>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</si>
  <si>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</si>
  <si>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</si>
  <si>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</si>
  <si>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</si>
  <si>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</si>
  <si>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</si>
  <si>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</si>
  <si>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</si>
  <si>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</si>
  <si>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</si>
  <si>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</si>
  <si>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</si>
  <si>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</si>
  <si>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</si>
  <si>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</si>
  <si>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</si>
  <si>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</si>
  <si>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</si>
  <si>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</si>
  <si>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</si>
  <si>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</si>
  <si>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</si>
  <si>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</si>
  <si>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</si>
  <si>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</si>
  <si>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</si>
  <si>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</si>
  <si>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</si>
  <si>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</si>
  <si>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</si>
  <si>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</si>
  <si>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</si>
  <si>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</si>
  <si>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</si>
  <si>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</si>
  <si>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</si>
  <si>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</si>
  <si>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</si>
  <si>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</si>
  <si>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</si>
  <si>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</si>
  <si>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</si>
  <si>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</si>
  <si>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</si>
  <si>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</si>
  <si>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</si>
  <si>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</si>
  <si>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</si>
  <si>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</si>
  <si>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</si>
  <si>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</si>
  <si>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</si>
  <si>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</si>
  <si>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</si>
  <si>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</si>
  <si>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</si>
  <si>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</si>
  <si>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</si>
  <si>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</si>
  <si>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</si>
  <si>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</si>
  <si>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</si>
  <si>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</si>
  <si>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</si>
  <si>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</si>
  <si>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</si>
  <si>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</si>
  <si>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</si>
  <si>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</si>
  <si>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</si>
  <si>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</si>
  <si>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</si>
  <si>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</si>
  <si>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</si>
  <si>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</si>
  <si>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</si>
  <si>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</si>
  <si>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</si>
  <si>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</si>
  <si>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</si>
  <si>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</si>
  <si>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</si>
  <si>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</si>
  <si>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</si>
  <si>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</si>
  <si>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</si>
  <si>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</si>
  <si>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</si>
  <si>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</si>
  <si>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</si>
  <si>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</si>
  <si>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</si>
  <si>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</si>
  <si>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</si>
  <si>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</si>
  <si>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</si>
  <si>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</si>
  <si>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</si>
  <si>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</si>
  <si>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</si>
  <si>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</si>
  <si>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</si>
  <si>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</si>
  <si>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</si>
  <si>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</si>
  <si>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</si>
  <si>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</si>
  <si>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</si>
  <si>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</si>
  <si>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</si>
  <si>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</si>
  <si>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</si>
  <si>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</si>
  <si>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</si>
  <si>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</si>
  <si>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</si>
  <si>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</si>
  <si>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</si>
  <si>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</si>
  <si>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</si>
  <si>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</si>
  <si>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</si>
  <si>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</si>
  <si>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</si>
  <si>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</si>
  <si>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</si>
  <si>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</si>
  <si>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</si>
  <si>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</si>
  <si>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</si>
  <si>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</si>
  <si>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</si>
  <si>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</si>
  <si>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</si>
  <si>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</si>
  <si>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</si>
  <si>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</si>
  <si>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</si>
  <si>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</si>
  <si>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</si>
  <si>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</si>
  <si>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</si>
  <si>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</si>
  <si>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</si>
  <si>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</si>
  <si>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</si>
  <si>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</si>
  <si>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</si>
  <si>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</si>
  <si>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</si>
  <si>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</si>
  <si>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</si>
  <si>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</si>
  <si>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</si>
  <si>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</si>
  <si>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</si>
  <si>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</si>
  <si>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</si>
  <si>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</si>
  <si>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</si>
  <si>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</si>
  <si>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</si>
  <si>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</si>
  <si>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</si>
  <si>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</si>
  <si>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</si>
  <si>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</si>
  <si>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</si>
  <si>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</si>
  <si>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</si>
  <si>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</si>
  <si>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</si>
  <si>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</si>
  <si>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</si>
  <si>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</si>
  <si>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</si>
  <si>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</si>
  <si>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</si>
  <si>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</si>
  <si>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</si>
  <si>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</si>
  <si>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</si>
  <si>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</si>
  <si>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</si>
  <si>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</si>
  <si>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</si>
  <si>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</si>
  <si>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</si>
  <si>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</si>
  <si>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</si>
  <si>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</si>
  <si>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</si>
  <si>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</si>
  <si>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</si>
  <si>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</si>
  <si>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</si>
  <si>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</si>
  <si>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</si>
  <si>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</si>
  <si>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</si>
  <si>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</si>
  <si>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</si>
  <si>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</si>
  <si>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</si>
  <si>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</si>
  <si>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</si>
  <si>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</si>
  <si>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</si>
  <si>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</si>
  <si>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</si>
  <si>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</si>
  <si>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</si>
  <si>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</si>
  <si>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</si>
  <si>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</si>
  <si>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</si>
  <si>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</si>
  <si>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</si>
  <si>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</si>
  <si>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</si>
  <si>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</si>
  <si>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</si>
  <si>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</si>
  <si>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</si>
  <si>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</si>
  <si>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</si>
  <si>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</si>
  <si>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</si>
  <si>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</si>
  <si>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</si>
  <si>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</si>
  <si>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</si>
  <si>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</si>
  <si>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</si>
  <si>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</si>
  <si>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</si>
  <si>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</si>
  <si>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</si>
  <si>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</si>
  <si>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</si>
  <si>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</si>
  <si>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</si>
  <si>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</si>
  <si>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</si>
  <si>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</si>
  <si>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</si>
  <si>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</si>
  <si>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</si>
  <si>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</si>
  <si>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</si>
  <si>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</si>
  <si>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</si>
  <si>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</si>
  <si>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</si>
  <si>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</si>
  <si>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</si>
  <si>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</si>
  <si>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</si>
  <si>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</si>
  <si>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</si>
  <si>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</si>
  <si>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</si>
  <si>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</si>
  <si>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</si>
  <si>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</si>
  <si>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</si>
  <si>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</si>
  <si>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</si>
  <si>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</si>
  <si>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</si>
  <si>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</si>
  <si>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</si>
  <si>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</si>
  <si>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</si>
  <si>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</si>
  <si>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</si>
  <si>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</si>
  <si>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</si>
  <si>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</si>
  <si>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</si>
  <si>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</si>
  <si>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</si>
  <si>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</si>
  <si>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</si>
  <si>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</si>
  <si>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</si>
  <si>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</si>
  <si>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</si>
  <si>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</si>
  <si>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</si>
  <si>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</si>
  <si>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</si>
  <si>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</si>
  <si>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</si>
  <si>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</si>
  <si>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</si>
  <si>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</si>
  <si>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</si>
  <si>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</si>
  <si>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</si>
  <si>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</si>
  <si>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</si>
  <si>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</si>
  <si>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</si>
  <si>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</si>
  <si>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</si>
  <si>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</si>
  <si>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</si>
  <si>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</si>
  <si>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</si>
  <si>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</si>
  <si>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</si>
  <si>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</si>
  <si>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</si>
  <si>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</si>
  <si>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</si>
  <si>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</si>
  <si>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</si>
  <si>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</si>
  <si>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</si>
  <si>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</si>
  <si>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</si>
  <si>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</si>
  <si>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</si>
  <si>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</si>
  <si>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</si>
  <si>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</si>
  <si>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</si>
  <si>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</si>
  <si>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</si>
  <si>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</si>
  <si>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</si>
  <si>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</si>
  <si>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</si>
  <si>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</si>
  <si>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</si>
  <si>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</si>
  <si>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</si>
  <si>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</si>
  <si>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</si>
  <si>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</si>
  <si>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</si>
  <si>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</si>
  <si>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</si>
  <si>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</si>
  <si>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</si>
  <si>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</si>
  <si>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</si>
  <si>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</si>
  <si>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</si>
  <si>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</si>
  <si>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</si>
  <si>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</si>
  <si>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</si>
  <si>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</si>
  <si>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</si>
  <si>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</si>
  <si>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</si>
  <si>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</si>
  <si>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</si>
  <si>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</si>
  <si>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</si>
  <si>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</si>
  <si>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</si>
  <si>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</si>
  <si>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</si>
  <si>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</si>
  <si>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</si>
  <si>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</si>
  <si>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</si>
  <si>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</si>
  <si>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</si>
  <si>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</si>
  <si>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</si>
  <si>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</si>
  <si>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</si>
  <si>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</si>
  <si>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</si>
  <si>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</si>
  <si>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</si>
  <si>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</si>
  <si>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</si>
  <si>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</si>
  <si>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</si>
  <si>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</si>
  <si>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</si>
  <si>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</si>
  <si>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</si>
  <si>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</si>
  <si>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</si>
  <si>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</si>
  <si>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</si>
  <si>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</si>
  <si>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</si>
  <si>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</si>
  <si>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</si>
  <si>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</si>
  <si>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</si>
  <si>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</si>
  <si>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</si>
  <si>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</si>
  <si>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</si>
  <si>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</si>
  <si>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</si>
  <si>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</si>
  <si>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</si>
  <si>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</si>
  <si>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</si>
  <si>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</si>
  <si>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</si>
  <si>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</si>
  <si>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</si>
  <si>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</si>
  <si>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</si>
  <si>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</si>
  <si>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</si>
  <si>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</si>
  <si>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</si>
  <si>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</si>
  <si>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</si>
  <si>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</si>
  <si>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</si>
  <si>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</si>
  <si>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</si>
  <si>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</si>
  <si>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</si>
  <si>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</si>
  <si>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</si>
  <si>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</si>
  <si>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</si>
  <si>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</si>
  <si>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</si>
  <si>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</si>
  <si>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</si>
  <si>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</si>
  <si>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</si>
  <si>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</si>
  <si>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</si>
  <si>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</si>
  <si>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</si>
  <si>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</si>
  <si>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</si>
  <si>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</si>
  <si>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</si>
  <si>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</si>
  <si>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</si>
  <si>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</si>
  <si>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</si>
  <si>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</si>
  <si>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</si>
  <si>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</si>
  <si>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</si>
  <si>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</si>
  <si>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</si>
  <si>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</si>
  <si>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</si>
  <si>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</si>
  <si>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</si>
  <si>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</si>
  <si>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</si>
  <si>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</si>
  <si>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</si>
  <si>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</si>
  <si>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</si>
  <si>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</si>
  <si>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</si>
  <si>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</si>
  <si>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</si>
  <si>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</si>
  <si>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</si>
  <si>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</si>
  <si>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</si>
  <si>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</si>
  <si>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</si>
  <si>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</si>
  <si>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</si>
  <si>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</si>
  <si>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</si>
  <si>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</si>
  <si>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</si>
  <si>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</si>
  <si>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</si>
  <si>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</si>
  <si>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</si>
  <si>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</si>
  <si>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</si>
  <si>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</si>
  <si>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</si>
  <si>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</si>
  <si>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</si>
  <si>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</si>
  <si>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</si>
  <si>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</si>
  <si>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</si>
  <si>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</si>
  <si>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</si>
  <si>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</si>
  <si>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</si>
  <si>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</si>
  <si>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</si>
  <si>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</si>
  <si>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</si>
  <si>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</si>
  <si>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</si>
  <si>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</si>
  <si>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</si>
  <si>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</si>
  <si>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</si>
  <si>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</si>
  <si>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</si>
  <si>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</si>
  <si>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</si>
  <si>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</si>
  <si>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</si>
  <si>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</si>
  <si>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</si>
  <si>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</si>
  <si>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</si>
  <si>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</si>
  <si>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</si>
  <si>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</si>
  <si>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</si>
  <si>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</si>
  <si>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</si>
  <si>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</si>
  <si>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</si>
  <si>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</si>
  <si>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</si>
  <si>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</si>
  <si>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</si>
  <si>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</si>
  <si>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</si>
  <si>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</si>
  <si>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</si>
  <si>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</si>
  <si>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</si>
  <si>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</si>
  <si>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</si>
  <si>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</si>
  <si>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</si>
  <si>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</si>
  <si>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</si>
  <si>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</si>
  <si>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</si>
  <si>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</si>
  <si>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</si>
  <si>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</si>
  <si>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</si>
  <si>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</si>
  <si>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</si>
  <si>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</si>
  <si>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</si>
  <si>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</si>
  <si>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</si>
  <si>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</si>
  <si>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</si>
  <si>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</si>
  <si>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</si>
  <si>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</si>
  <si>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</si>
  <si>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</si>
  <si>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</si>
  <si>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</si>
  <si>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</si>
  <si>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</si>
  <si>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</si>
  <si>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</si>
  <si>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</si>
  <si>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</si>
  <si>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</si>
  <si>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</si>
  <si>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</si>
  <si>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</si>
  <si>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</si>
  <si>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</si>
  <si>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</si>
  <si>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</si>
  <si>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</si>
  <si>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</si>
  <si>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</si>
  <si>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</si>
  <si>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</si>
  <si>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</si>
  <si>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</si>
  <si>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</si>
  <si>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</si>
  <si>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</si>
  <si>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</si>
  <si>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</si>
  <si>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</si>
  <si>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</si>
  <si>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</si>
  <si>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</si>
  <si>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</si>
  <si>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</si>
  <si>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</si>
  <si>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</si>
  <si>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</si>
  <si>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</si>
  <si>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</si>
  <si>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</si>
  <si>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</si>
  <si>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</si>
  <si>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</si>
  <si>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</si>
  <si>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</si>
  <si>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</si>
  <si>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</si>
  <si>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</si>
  <si>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</si>
  <si>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</si>
  <si>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</si>
  <si>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</si>
  <si>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</si>
  <si>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</si>
  <si>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</si>
  <si>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</si>
  <si>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</si>
  <si>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</si>
  <si>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</si>
  <si>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</si>
  <si>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</si>
  <si>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</si>
  <si>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</si>
  <si>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</si>
  <si>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</si>
  <si>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</si>
  <si>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</si>
  <si>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</si>
  <si>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</si>
  <si>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</si>
  <si>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</si>
  <si>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</si>
  <si>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</si>
  <si>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</si>
  <si>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</si>
  <si>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</si>
  <si>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</si>
  <si>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</si>
  <si>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</si>
  <si>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</si>
  <si>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</si>
  <si>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</si>
  <si>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</si>
  <si>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</si>
  <si>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</si>
  <si>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</si>
  <si>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</si>
  <si>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</si>
  <si>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</si>
  <si>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</si>
  <si>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</si>
  <si>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</si>
  <si>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</si>
  <si>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</si>
  <si>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</si>
  <si>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</si>
  <si>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</si>
  <si>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</si>
  <si>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</si>
  <si>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</si>
  <si>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</si>
  <si>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</si>
  <si>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</si>
  <si>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</si>
  <si>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</si>
  <si>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</si>
  <si>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</si>
  <si>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</si>
  <si>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</si>
  <si>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</si>
  <si>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</si>
  <si>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</si>
  <si>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</si>
  <si>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</si>
  <si>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</si>
  <si>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</si>
  <si>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</si>
  <si>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</si>
  <si>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</si>
  <si>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</si>
  <si>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</si>
  <si>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</si>
  <si>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</si>
  <si>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</si>
  <si>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</si>
  <si>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</si>
  <si>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</si>
  <si>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</si>
  <si>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</si>
  <si>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</si>
  <si>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</si>
  <si>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</si>
  <si>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</si>
  <si>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</si>
  <si>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</si>
  <si>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</si>
  <si>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</si>
  <si>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</si>
  <si>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</si>
  <si>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</si>
  <si>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</si>
  <si>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</si>
  <si>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</si>
  <si>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</si>
  <si>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</si>
  <si>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</si>
  <si>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</si>
  <si>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</si>
  <si>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</si>
  <si>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</si>
  <si>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</si>
  <si>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</si>
  <si>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</si>
  <si>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</si>
  <si>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</si>
  <si>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</si>
  <si>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</si>
  <si>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</si>
  <si>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</si>
  <si>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</si>
  <si>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</si>
  <si>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</si>
  <si>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</si>
  <si>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</si>
  <si>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</si>
  <si>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</si>
  <si>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</si>
  <si>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</si>
  <si>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</si>
  <si>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</si>
  <si>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</si>
  <si>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</si>
  <si>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</si>
  <si>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</si>
  <si>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</si>
  <si>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</si>
  <si>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</si>
  <si>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</si>
  <si>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</si>
  <si>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</si>
  <si>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</si>
  <si>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</si>
  <si>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</si>
  <si>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</si>
  <si>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</si>
  <si>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</si>
  <si>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</si>
  <si>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</si>
  <si>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</si>
  <si>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</si>
  <si>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</si>
  <si>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</si>
  <si>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</si>
  <si>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</si>
  <si>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</si>
  <si>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</si>
  <si>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</si>
  <si>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</si>
  <si>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</si>
  <si>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</si>
  <si>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</si>
  <si>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</si>
  <si>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</si>
  <si>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</si>
  <si>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</si>
  <si>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</si>
  <si>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</si>
  <si>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</si>
  <si>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</si>
  <si>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</si>
  <si>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</si>
  <si>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</si>
  <si>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</si>
  <si>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</si>
  <si>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</si>
  <si>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</si>
  <si>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</si>
  <si>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</si>
  <si>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</si>
  <si>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</si>
  <si>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</si>
  <si>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</si>
  <si>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</si>
  <si>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</si>
  <si>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</si>
  <si>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</si>
  <si>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</si>
  <si>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</si>
  <si>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</si>
  <si>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</si>
  <si>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</si>
  <si>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</si>
  <si>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</si>
  <si>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</si>
  <si>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</si>
  <si>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</si>
  <si>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</si>
  <si>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</si>
  <si>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</si>
  <si>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</si>
  <si>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</si>
  <si>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</si>
  <si>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</si>
  <si>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</si>
  <si>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</si>
  <si>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</si>
  <si>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</si>
  <si>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</si>
  <si>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</si>
  <si>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</si>
  <si>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</si>
  <si>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</si>
  <si>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</si>
  <si>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</si>
  <si>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</si>
  <si>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</si>
  <si>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</si>
  <si>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</si>
  <si>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</si>
  <si>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</si>
  <si>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</si>
  <si>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</si>
  <si>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</si>
  <si>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</si>
  <si>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</si>
  <si>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</si>
  <si>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</si>
  <si>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</si>
  <si>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</si>
  <si>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</si>
  <si>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</si>
  <si>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</si>
  <si>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</si>
  <si>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</si>
  <si>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</si>
  <si>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</si>
  <si>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</si>
  <si>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</si>
  <si>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</si>
  <si>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</si>
  <si>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</si>
  <si>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</si>
  <si>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</si>
  <si>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</si>
  <si>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</si>
  <si>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</si>
  <si>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</si>
  <si>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</si>
  <si>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</si>
  <si>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</si>
  <si>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</si>
  <si>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</si>
  <si>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</si>
  <si>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</si>
  <si>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</si>
  <si>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</si>
  <si>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</si>
  <si>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</si>
  <si>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</si>
  <si>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</si>
  <si>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</si>
  <si>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</si>
  <si>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</si>
  <si>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</si>
  <si>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</si>
  <si>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</si>
  <si>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</si>
  <si>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</si>
  <si>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</si>
  <si>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</si>
  <si>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</si>
  <si>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</si>
  <si>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</si>
  <si>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</si>
  <si>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</si>
  <si>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</si>
  <si>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</si>
  <si>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</si>
  <si>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</si>
  <si>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</si>
  <si>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</si>
  <si>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</si>
  <si>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</si>
  <si>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</si>
  <si>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</si>
  <si>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</si>
  <si>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</si>
  <si>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</si>
  <si>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</si>
  <si>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</si>
  <si>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</si>
  <si>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</si>
  <si>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</si>
  <si>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</si>
  <si>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</si>
  <si>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</si>
  <si>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</si>
  <si>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</si>
  <si>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</si>
  <si>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</si>
  <si>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</si>
  <si>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</si>
  <si>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</si>
  <si>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</si>
  <si>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</si>
  <si>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</si>
  <si>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</si>
  <si>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</si>
  <si>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</si>
  <si>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</si>
  <si>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</si>
  <si>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</si>
  <si>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</si>
  <si>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</si>
  <si>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</si>
  <si>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</si>
  <si>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</si>
  <si>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</si>
  <si>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</si>
  <si>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</si>
  <si>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</si>
  <si>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</si>
  <si>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</si>
  <si>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</si>
  <si>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</si>
  <si>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</si>
  <si>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</si>
  <si>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</si>
  <si>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</si>
  <si>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</si>
  <si>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</si>
  <si>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</si>
  <si>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</si>
  <si>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</si>
  <si>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</si>
  <si>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</si>
  <si>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</si>
  <si>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</si>
  <si>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</si>
  <si>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</si>
  <si>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</si>
  <si>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</si>
  <si>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</si>
  <si>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</si>
  <si>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</si>
  <si>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</si>
  <si>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</si>
  <si>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</si>
  <si>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</si>
  <si>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</si>
  <si>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</si>
  <si>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</si>
  <si>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</si>
  <si>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</si>
  <si>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</si>
  <si>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</si>
  <si>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</si>
  <si>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</si>
  <si>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</si>
  <si>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</si>
  <si>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</si>
  <si>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</si>
  <si>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</si>
  <si>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</si>
  <si>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</si>
  <si>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</si>
  <si>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</si>
  <si>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</si>
  <si>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</si>
  <si>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</si>
  <si>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</si>
  <si>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</si>
  <si>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</si>
  <si>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</si>
  <si>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</si>
  <si>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</si>
  <si>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</si>
  <si>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</si>
  <si>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</si>
  <si>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</si>
  <si>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</si>
  <si>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</si>
  <si>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</si>
  <si>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</si>
  <si>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</si>
  <si>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</si>
  <si>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</si>
  <si>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</si>
  <si>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</si>
  <si>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</si>
  <si>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</si>
  <si>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</si>
  <si>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</si>
  <si>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</si>
  <si>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</si>
  <si>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</si>
  <si>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</si>
  <si>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</si>
  <si>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</si>
  <si>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</si>
  <si>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</si>
  <si>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</si>
  <si>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</si>
  <si>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</si>
  <si>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</si>
  <si>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</si>
  <si>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</si>
  <si>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</si>
  <si>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</si>
  <si>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</si>
  <si>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</si>
  <si>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</si>
  <si>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</si>
  <si>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</si>
  <si>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</si>
  <si>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</si>
  <si>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</si>
  <si>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</si>
  <si>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</si>
  <si>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</si>
  <si>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</si>
  <si>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</si>
  <si>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</si>
  <si>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</si>
  <si>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</si>
  <si>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</si>
  <si>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</si>
  <si>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</si>
  <si>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</si>
  <si>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</si>
  <si>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</si>
  <si>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</si>
  <si>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</si>
  <si>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</si>
  <si>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</si>
  <si>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</si>
  <si>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</si>
  <si>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</si>
  <si>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</si>
  <si>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</si>
  <si>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</si>
  <si>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</si>
  <si>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</si>
  <si>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</si>
  <si>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</si>
  <si>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</si>
  <si>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</si>
  <si>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</si>
  <si>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</si>
  <si>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</si>
  <si>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</si>
  <si>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</si>
  <si>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</si>
  <si>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</si>
  <si>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</si>
  <si>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</si>
  <si>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</si>
  <si>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</si>
  <si>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</si>
  <si>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</si>
  <si>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</si>
  <si>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</si>
  <si>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</si>
  <si>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</si>
  <si>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</si>
  <si>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</si>
  <si>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</si>
  <si>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</si>
  <si>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</si>
  <si>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</si>
  <si>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</si>
  <si>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</si>
  <si>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</si>
  <si>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</si>
  <si>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</si>
  <si>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</si>
  <si>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</si>
  <si>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</si>
  <si>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</si>
  <si>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</si>
  <si>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</si>
  <si>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</si>
  <si>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</si>
  <si>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</si>
  <si>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</si>
  <si>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</si>
  <si>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</si>
  <si>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</si>
  <si>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</si>
  <si>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</si>
  <si>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</si>
  <si>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</si>
  <si>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</si>
  <si>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</si>
  <si>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</si>
  <si>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</si>
  <si>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</si>
  <si>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</si>
  <si>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</si>
  <si>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</si>
  <si>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</si>
  <si>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</si>
  <si>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</si>
  <si>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</si>
  <si>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</si>
  <si>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</si>
  <si>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</si>
  <si>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</si>
  <si>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</si>
  <si>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</si>
  <si>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</si>
  <si>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</si>
  <si>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</si>
  <si>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</si>
  <si>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</si>
  <si>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</si>
  <si>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</si>
  <si>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</si>
  <si>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</si>
  <si>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</si>
  <si>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</si>
  <si>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</si>
  <si>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</si>
  <si>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</si>
  <si>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</si>
  <si>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</si>
  <si>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</si>
  <si>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</si>
  <si>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</si>
  <si>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</si>
  <si>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</si>
  <si>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</si>
  <si>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</si>
  <si>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</si>
  <si>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</si>
  <si>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</si>
  <si>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</si>
  <si>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</si>
  <si>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</si>
  <si>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</si>
  <si>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</si>
  <si>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</si>
  <si>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</si>
  <si>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</si>
  <si>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</si>
  <si>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</si>
  <si>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</si>
  <si>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</si>
  <si>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</si>
  <si>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</si>
  <si>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</si>
  <si>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</si>
  <si>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</si>
  <si>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</si>
  <si>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</si>
  <si>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</si>
  <si>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</si>
  <si>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</si>
  <si>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</si>
  <si>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</si>
  <si>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</si>
  <si>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</si>
  <si>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</si>
  <si>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</si>
  <si>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</si>
  <si>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</si>
  <si>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</si>
  <si>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</si>
  <si>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</si>
  <si>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</si>
  <si>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</si>
  <si>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</si>
  <si>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</si>
  <si>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</si>
  <si>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</si>
  <si>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</si>
  <si>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</si>
  <si>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</si>
  <si>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</si>
  <si>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</si>
  <si>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</si>
  <si>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</si>
  <si>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</si>
  <si>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</si>
  <si>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</si>
  <si>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</si>
  <si>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</si>
  <si>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</si>
  <si>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</si>
  <si>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</si>
  <si>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</si>
  <si>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</si>
  <si>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</si>
  <si>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</si>
  <si>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</si>
  <si>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</si>
  <si>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</si>
  <si>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</si>
  <si>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</si>
  <si>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</si>
  <si>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</si>
  <si>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</si>
  <si>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</si>
  <si>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</si>
  <si>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</si>
  <si>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</si>
  <si>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</si>
  <si>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</si>
  <si>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</si>
  <si>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</si>
  <si>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</si>
  <si>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</si>
  <si>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</si>
  <si>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</si>
  <si>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</si>
  <si>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</si>
  <si>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</si>
  <si>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</si>
  <si>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</si>
  <si>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</si>
  <si>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</si>
  <si>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</si>
  <si>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</si>
  <si>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</si>
  <si>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</si>
  <si>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</si>
  <si>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</si>
  <si>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</si>
  <si>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</si>
  <si>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</si>
  <si>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</si>
  <si>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</si>
  <si>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</si>
  <si>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</si>
  <si>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</si>
  <si>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</si>
  <si>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</si>
  <si>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</si>
  <si>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</si>
  <si>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</si>
  <si>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</si>
  <si>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</si>
  <si>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</si>
  <si>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</si>
  <si>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</si>
  <si>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</si>
  <si>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</si>
  <si>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</si>
  <si>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</si>
  <si>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</si>
  <si>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</si>
  <si>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</si>
  <si>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</si>
  <si>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</si>
  <si>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</si>
  <si>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</si>
  <si>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</si>
  <si>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</si>
  <si>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</si>
  <si>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</si>
  <si>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</si>
  <si>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</si>
  <si>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</si>
  <si>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</si>
  <si>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</si>
  <si>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</si>
  <si>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</si>
  <si>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</si>
  <si>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</si>
  <si>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</si>
  <si>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</si>
  <si>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</si>
  <si>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</si>
  <si>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</si>
  <si>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</si>
  <si>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</si>
  <si>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</si>
  <si>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</si>
  <si>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</si>
  <si>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</si>
  <si>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</si>
  <si>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</si>
  <si>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</si>
  <si>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</si>
  <si>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</si>
  <si>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</si>
  <si>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</si>
  <si>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</si>
  <si>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</si>
  <si>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</si>
  <si>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</si>
  <si>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</si>
  <si>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</si>
  <si>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</si>
  <si>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</si>
  <si>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</si>
  <si>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</si>
  <si>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</si>
  <si>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</si>
  <si>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</si>
  <si>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</si>
  <si>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</si>
  <si>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</si>
  <si>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</si>
  <si>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</si>
  <si>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</si>
  <si>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</si>
  <si>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</si>
  <si>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</si>
  <si>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</si>
  <si>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</si>
  <si>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</si>
  <si>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</si>
  <si>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</si>
  <si>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</si>
  <si>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</si>
  <si>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</si>
  <si>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</si>
  <si>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</si>
  <si>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</si>
  <si>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</si>
  <si>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</si>
  <si>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</si>
  <si>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</si>
  <si>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</si>
  <si>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</si>
  <si>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</si>
  <si>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</si>
  <si>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</si>
  <si>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</si>
  <si>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</si>
  <si>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</si>
  <si>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</si>
  <si>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</si>
  <si>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</si>
  <si>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</si>
  <si>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</si>
  <si>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</si>
  <si>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</si>
  <si>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</si>
  <si>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</si>
  <si>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</si>
  <si>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</si>
  <si>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</si>
  <si>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</si>
  <si>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</si>
  <si>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</si>
  <si>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</si>
  <si>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</si>
  <si>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</si>
  <si>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</si>
  <si>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</si>
  <si>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</si>
  <si>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</si>
  <si>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</si>
  <si>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</si>
  <si>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</si>
  <si>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</si>
  <si>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</si>
  <si>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</si>
  <si>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</si>
  <si>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</si>
  <si>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</si>
  <si>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</si>
  <si>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</si>
  <si>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</si>
  <si>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</si>
  <si>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</si>
  <si>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</si>
  <si>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</si>
  <si>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</si>
  <si>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</si>
  <si>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</si>
  <si>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</si>
  <si>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</si>
  <si>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</si>
  <si>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</si>
  <si>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</si>
  <si>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</si>
  <si>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</si>
  <si>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</si>
  <si>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</si>
  <si>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</si>
  <si>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</si>
  <si>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</si>
  <si>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</si>
  <si>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</si>
  <si>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</si>
  <si>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</si>
  <si>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</si>
  <si>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</si>
  <si>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</si>
  <si>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</si>
  <si>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</si>
  <si>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</si>
  <si>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</si>
  <si>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</si>
  <si>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</si>
  <si>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</si>
  <si>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</si>
  <si>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</si>
  <si>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</si>
  <si>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</si>
  <si>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</si>
  <si>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</si>
  <si>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</si>
  <si>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</si>
  <si>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</si>
  <si>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</si>
  <si>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</si>
  <si>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</si>
  <si>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</si>
  <si>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</si>
  <si>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</si>
  <si>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</si>
  <si>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</si>
  <si>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</si>
  <si>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</si>
  <si>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</si>
  <si>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</si>
  <si>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</si>
  <si>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</si>
  <si>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</si>
  <si>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</si>
  <si>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</si>
  <si>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</si>
  <si>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</si>
  <si>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</si>
  <si>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</si>
  <si>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</si>
  <si>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</si>
  <si>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</si>
  <si>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</si>
  <si>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</si>
  <si>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</si>
  <si>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</si>
  <si>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</si>
  <si>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</si>
  <si>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</si>
  <si>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</si>
  <si>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</si>
  <si>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</si>
  <si>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</si>
  <si>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</si>
  <si>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</si>
  <si>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</si>
  <si>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</si>
  <si>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</si>
  <si>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</si>
  <si>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</si>
  <si>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</si>
  <si>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</si>
  <si>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</si>
  <si>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</si>
  <si>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</si>
  <si>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</si>
  <si>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</si>
  <si>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</si>
  <si>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</si>
  <si>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</si>
  <si>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</si>
  <si>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</si>
  <si>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</si>
  <si>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</si>
  <si>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</si>
  <si>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</si>
  <si>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</si>
  <si>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</si>
  <si>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</si>
  <si>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</si>
  <si>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</si>
  <si>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</si>
  <si>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</si>
  <si>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</si>
  <si>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</si>
  <si>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</si>
  <si>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</si>
  <si>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</si>
  <si>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</si>
  <si>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</si>
  <si>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</si>
  <si>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</si>
  <si>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</si>
  <si>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</si>
  <si>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</si>
  <si>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</si>
  <si>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</si>
  <si>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</si>
  <si>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</si>
  <si>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</si>
  <si>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</si>
  <si>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</si>
  <si>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</si>
  <si>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</si>
  <si>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</si>
  <si>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</si>
  <si>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</si>
  <si>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</si>
  <si>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</si>
  <si>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</si>
  <si>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</si>
  <si>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</si>
  <si>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</si>
  <si>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</si>
  <si>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</si>
  <si>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</si>
  <si>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</si>
  <si>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</si>
  <si>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</si>
  <si>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</si>
  <si>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</si>
  <si>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</si>
  <si>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</si>
  <si>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</si>
  <si>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</si>
  <si>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</si>
  <si>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</si>
  <si>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</si>
  <si>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</si>
  <si>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</si>
  <si>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</si>
  <si>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</si>
  <si>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</si>
  <si>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</si>
  <si>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</si>
  <si>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</si>
  <si>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</si>
  <si>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</si>
  <si>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</si>
  <si>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</si>
  <si>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</si>
  <si>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</si>
  <si>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</si>
  <si>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</si>
  <si>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</si>
  <si>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</si>
  <si>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</si>
  <si>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</si>
  <si>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</si>
  <si>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</si>
  <si>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</si>
  <si>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</si>
  <si>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</si>
  <si>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</si>
  <si>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</si>
  <si>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</si>
  <si>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</si>
  <si>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</si>
  <si>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</si>
  <si>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</si>
  <si>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</si>
  <si>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</si>
  <si>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</si>
  <si>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</si>
  <si>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</si>
  <si>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</si>
  <si>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</si>
  <si>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</si>
  <si>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</si>
  <si>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</si>
  <si>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</si>
  <si>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</si>
  <si>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</si>
  <si>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</si>
  <si>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</si>
  <si>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</si>
  <si>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</si>
  <si>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</si>
  <si>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</si>
  <si>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</si>
  <si>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</si>
  <si>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</si>
  <si>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</si>
  <si>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</si>
  <si>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</si>
  <si>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</si>
  <si>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</si>
  <si>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</si>
  <si>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</si>
  <si>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</si>
  <si>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</si>
  <si>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</si>
  <si>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</si>
  <si>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</si>
  <si>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</si>
  <si>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</si>
  <si>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</si>
  <si>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</si>
  <si>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</si>
  <si>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</si>
  <si>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</si>
  <si>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</si>
  <si>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</si>
  <si>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</si>
  <si>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</si>
  <si>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</si>
  <si>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</si>
  <si>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</si>
  <si>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</si>
  <si>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</si>
  <si>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</si>
  <si>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</si>
  <si>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</si>
  <si>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</si>
  <si>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</si>
  <si>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</si>
  <si>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</si>
  <si>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</si>
  <si>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</si>
  <si>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</si>
  <si>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</si>
  <si>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</si>
  <si>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</si>
  <si>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</si>
  <si>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</si>
  <si>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</si>
  <si>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</si>
  <si>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</si>
  <si>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</si>
  <si>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</si>
  <si>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</si>
  <si>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</si>
  <si>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</si>
  <si>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</si>
  <si>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</si>
  <si>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</si>
  <si>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</si>
  <si>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</si>
  <si>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</si>
  <si>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</si>
  <si>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</si>
  <si>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</si>
  <si>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</si>
  <si>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</si>
  <si>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</si>
  <si>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</si>
  <si>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</si>
  <si>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</si>
  <si>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</si>
  <si>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</si>
  <si>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</si>
  <si>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</si>
  <si>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</si>
  <si>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</si>
  <si>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</si>
  <si>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</si>
  <si>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</si>
  <si>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</si>
  <si>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</si>
  <si>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</si>
  <si>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</si>
  <si>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</si>
  <si>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</si>
  <si>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</si>
  <si>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</si>
  <si>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</si>
  <si>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</si>
  <si>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</si>
  <si>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</si>
  <si>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</si>
  <si>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</si>
  <si>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</si>
  <si>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</si>
  <si>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</si>
  <si>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</si>
  <si>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</si>
  <si>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</si>
  <si>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</si>
  <si>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</si>
  <si>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</si>
  <si>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</si>
  <si>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</si>
  <si>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</si>
  <si>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</si>
  <si>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</si>
  <si>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</si>
  <si>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</si>
  <si>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</si>
  <si>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</si>
  <si>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</si>
  <si>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</si>
  <si>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</si>
  <si>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</si>
  <si>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</si>
  <si>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</si>
  <si>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</si>
  <si>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</si>
  <si>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</si>
  <si>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</si>
  <si>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</si>
  <si>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</si>
  <si>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</si>
  <si>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</si>
  <si>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</si>
  <si>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</si>
  <si>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</si>
  <si>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</si>
  <si>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</si>
  <si>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</si>
  <si>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</si>
  <si>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</si>
  <si>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</si>
  <si>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</si>
  <si>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</si>
  <si>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</si>
  <si>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</si>
  <si>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</si>
  <si>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</si>
  <si>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</si>
  <si>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</si>
  <si>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</si>
  <si>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</si>
  <si>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</si>
  <si>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</si>
  <si>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</si>
  <si>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</si>
  <si>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</si>
  <si>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</si>
  <si>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</si>
  <si>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</si>
  <si>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</si>
  <si>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</si>
  <si>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</si>
  <si>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</si>
  <si>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</si>
  <si>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</si>
  <si>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</si>
  <si>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</si>
  <si>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</si>
  <si>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</si>
  <si>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</si>
  <si>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</si>
  <si>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</si>
  <si>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</si>
  <si>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</si>
  <si>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</si>
  <si>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</si>
  <si>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</si>
  <si>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</si>
  <si>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</si>
  <si>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</si>
  <si>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</si>
  <si>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</si>
  <si>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</si>
  <si>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</si>
  <si>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</si>
  <si>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</si>
  <si>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</si>
  <si>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</si>
  <si>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</si>
  <si>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</si>
  <si>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</si>
  <si>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</si>
  <si>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</si>
  <si>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</si>
  <si>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</si>
  <si>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</si>
  <si>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</si>
  <si>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</si>
  <si>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</si>
  <si>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</si>
  <si>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</si>
  <si>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</si>
  <si>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</si>
  <si>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</si>
  <si>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</si>
  <si>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</si>
  <si>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</si>
  <si>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</si>
  <si>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</si>
  <si>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</si>
  <si>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</si>
  <si>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</si>
  <si>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</si>
  <si>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</si>
  <si>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</si>
  <si>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</si>
  <si>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</si>
  <si>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</si>
  <si>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</si>
  <si>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</si>
  <si>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</si>
  <si>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</si>
  <si>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</si>
  <si>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</si>
  <si>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</si>
  <si>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</si>
  <si>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</si>
  <si>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</si>
  <si>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</si>
  <si>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</si>
  <si>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</si>
  <si>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</si>
  <si>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</si>
  <si>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</si>
  <si>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</si>
  <si>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</si>
  <si>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</si>
  <si>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</si>
  <si>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</si>
  <si>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</si>
  <si>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</si>
  <si>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</si>
  <si>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</si>
  <si>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</si>
  <si>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</si>
  <si>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</si>
  <si>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</si>
  <si>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</si>
  <si>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</si>
  <si>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</si>
  <si>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</si>
  <si>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</si>
  <si>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</si>
  <si>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</si>
  <si>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</si>
  <si>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</si>
  <si>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</si>
  <si>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</si>
  <si>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</si>
  <si>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</si>
  <si>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</si>
  <si>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</si>
  <si>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</si>
  <si>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</si>
  <si>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</si>
  <si>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</si>
  <si>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</si>
  <si>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</si>
  <si>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</si>
  <si>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</si>
  <si>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</si>
  <si>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</si>
  <si>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</si>
  <si>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</si>
  <si>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</si>
  <si>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</si>
  <si>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</si>
  <si>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</si>
  <si>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</si>
  <si>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</si>
  <si>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</si>
  <si>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</si>
  <si>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</si>
  <si>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</si>
  <si>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</si>
  <si>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</si>
  <si>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</si>
  <si>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</si>
  <si>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</si>
  <si>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</si>
  <si>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</si>
  <si>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</si>
  <si>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</si>
  <si>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</si>
  <si>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</si>
  <si>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</si>
  <si>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</si>
  <si>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</si>
  <si>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</si>
  <si>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</si>
  <si>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</si>
  <si>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</si>
  <si>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</si>
  <si>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</si>
  <si>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</si>
  <si>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</si>
  <si>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</si>
  <si>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</si>
  <si>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</si>
  <si>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</si>
  <si>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</si>
  <si>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</si>
  <si>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</si>
  <si>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</si>
  <si>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</si>
  <si>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</si>
  <si>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</si>
  <si>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</si>
  <si>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</si>
  <si>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</si>
  <si>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</si>
  <si>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</si>
  <si>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</si>
  <si>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</si>
  <si>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</si>
  <si>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</si>
  <si>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</si>
  <si>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</si>
  <si>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</si>
  <si>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</si>
  <si>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</si>
  <si>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</si>
  <si>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</si>
  <si>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</si>
  <si>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</si>
  <si>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</si>
  <si>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</si>
  <si>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</si>
  <si>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</si>
  <si>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</si>
  <si>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</si>
  <si>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</si>
  <si>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</si>
  <si>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</si>
  <si>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</si>
  <si>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</si>
  <si>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</si>
  <si>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</si>
  <si>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</si>
  <si>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</si>
  <si>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</si>
  <si>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</si>
  <si>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</si>
  <si>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</si>
  <si>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</si>
  <si>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</si>
  <si>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</si>
  <si>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</si>
  <si>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</si>
  <si>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</si>
  <si>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</si>
  <si>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</si>
  <si>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</si>
  <si>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</si>
  <si>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</si>
  <si>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</si>
  <si>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</si>
  <si>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</si>
  <si>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</si>
  <si>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</si>
  <si>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</si>
  <si>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</si>
  <si>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</si>
  <si>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</si>
  <si>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</si>
  <si>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</si>
  <si>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</si>
  <si>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</si>
  <si>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</si>
  <si>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</si>
  <si>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</si>
  <si>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</si>
  <si>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</si>
  <si>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</si>
  <si>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</si>
  <si>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</si>
  <si>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</si>
  <si>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</si>
  <si>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</si>
  <si>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</si>
  <si>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</si>
  <si>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</si>
  <si>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</si>
  <si>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</si>
  <si>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</si>
  <si>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</si>
  <si>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</si>
  <si>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</si>
  <si>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</si>
  <si>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</si>
  <si>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</si>
  <si>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</si>
  <si>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</si>
  <si>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</si>
  <si>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</si>
  <si>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</si>
  <si>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</si>
  <si>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</si>
  <si>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</si>
  <si>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</si>
  <si>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</si>
  <si>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</si>
  <si>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</si>
  <si>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</si>
  <si>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</si>
  <si>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</si>
  <si>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</si>
  <si>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</si>
  <si>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</si>
  <si>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</si>
  <si>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</si>
  <si>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</si>
  <si>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</si>
  <si>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</si>
  <si>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</si>
  <si>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</si>
  <si>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</si>
  <si>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</si>
  <si>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</si>
  <si>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</si>
  <si>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</si>
  <si>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</si>
  <si>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</si>
  <si>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</si>
  <si>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</si>
  <si>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</si>
  <si>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</si>
  <si>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</si>
  <si>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</si>
  <si>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</si>
  <si>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</si>
  <si>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</si>
  <si>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</si>
  <si>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</si>
  <si>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</si>
  <si>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</si>
  <si>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</si>
  <si>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</si>
  <si>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</si>
  <si>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</si>
  <si>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</si>
  <si>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</si>
  <si>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</si>
  <si>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</si>
  <si>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</si>
  <si>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</si>
  <si>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</si>
  <si>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</si>
  <si>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</si>
  <si>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</si>
  <si>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</si>
  <si>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</si>
  <si>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</si>
  <si>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</si>
  <si>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</si>
  <si>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</si>
  <si>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</si>
  <si>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</si>
  <si>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</si>
  <si>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</si>
  <si>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</si>
  <si>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</si>
  <si>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</si>
  <si>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</si>
  <si>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</si>
  <si>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</si>
  <si>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</si>
  <si>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</si>
  <si>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</si>
  <si>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</si>
  <si>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</si>
  <si>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</si>
  <si>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</si>
  <si>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</si>
  <si>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</si>
  <si>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</si>
  <si>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</si>
  <si>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</si>
  <si>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</si>
  <si>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</si>
  <si>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</si>
  <si>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</si>
  <si>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</si>
  <si>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</si>
  <si>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</si>
  <si>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</si>
  <si>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</si>
  <si>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</si>
  <si>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</si>
  <si>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</si>
  <si>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</si>
  <si>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</si>
  <si>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</si>
  <si>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</si>
  <si>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</si>
  <si>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</si>
  <si>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</si>
  <si>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</si>
  <si>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</si>
  <si>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</si>
  <si>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</si>
  <si>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</si>
  <si>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</si>
  <si>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</si>
  <si>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</si>
  <si>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</si>
  <si>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</si>
  <si>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</si>
  <si>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</si>
  <si>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</si>
  <si>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</si>
  <si>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</si>
  <si>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</si>
  <si>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</si>
  <si>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</si>
  <si>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</si>
  <si>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</si>
  <si>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</si>
  <si>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</si>
  <si>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</si>
  <si>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</si>
  <si>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</si>
  <si>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</si>
  <si>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</si>
  <si>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</si>
  <si>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</si>
  <si>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</si>
  <si>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</si>
  <si>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</si>
  <si>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</si>
  <si>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</si>
  <si>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</si>
  <si>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</si>
  <si>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</si>
  <si>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</si>
  <si>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</si>
  <si>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</si>
  <si>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</si>
  <si>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</si>
  <si>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</si>
  <si>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</si>
  <si>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</si>
  <si>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</si>
  <si>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</si>
  <si>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</si>
  <si>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</si>
  <si>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</si>
  <si>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</si>
  <si>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</si>
  <si>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</si>
  <si>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</si>
  <si>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</si>
  <si>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</si>
  <si>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</si>
  <si>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</si>
  <si>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</si>
  <si>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</si>
  <si>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</si>
  <si>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</si>
  <si>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</si>
  <si>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</si>
  <si>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</si>
  <si>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</si>
  <si>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</si>
  <si>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</si>
  <si>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</si>
  <si>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</si>
  <si>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</si>
  <si>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</si>
  <si>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</si>
  <si>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</si>
  <si>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</si>
  <si>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</si>
  <si>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</si>
  <si>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</si>
  <si>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</si>
  <si>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</si>
  <si>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</si>
  <si>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</si>
  <si>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</si>
  <si>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</si>
  <si>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</si>
  <si>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</si>
  <si>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</si>
  <si>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</si>
  <si>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</si>
  <si>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</si>
  <si>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</si>
  <si>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</si>
  <si>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</si>
  <si>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</si>
  <si>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</si>
  <si>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</si>
  <si>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</si>
  <si>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</si>
  <si>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</si>
  <si>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</si>
  <si>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</si>
  <si>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</si>
  <si>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</si>
  <si>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</si>
  <si>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</si>
  <si>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</si>
  <si>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</si>
  <si>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</si>
  <si>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</si>
  <si>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</si>
  <si>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</si>
  <si>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</si>
  <si>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</si>
  <si>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</si>
  <si>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</si>
  <si>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</si>
  <si>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</si>
  <si>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</si>
  <si>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</si>
  <si>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</si>
  <si>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</si>
  <si>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</si>
  <si>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</si>
  <si>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</si>
  <si>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</si>
  <si>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</si>
  <si>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</si>
  <si>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</si>
  <si>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</si>
  <si>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</si>
  <si>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</si>
  <si>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</si>
  <si>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</si>
  <si>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</si>
  <si>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</si>
  <si>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</si>
  <si>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</si>
  <si>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</si>
  <si>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</si>
  <si>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</si>
  <si>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</si>
  <si>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</si>
  <si>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</si>
  <si>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</si>
  <si>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</si>
  <si>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</si>
  <si>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</si>
  <si>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</si>
  <si>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</si>
  <si>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</si>
  <si>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</si>
  <si>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</si>
  <si>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</si>
  <si>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</si>
  <si>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</si>
  <si>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</si>
  <si>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</si>
  <si>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</si>
  <si>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</si>
  <si>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</si>
  <si>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</si>
  <si>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</si>
  <si>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</si>
  <si>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</si>
  <si>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</si>
  <si>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</si>
  <si>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</si>
  <si>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</si>
  <si>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</si>
  <si>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</si>
  <si>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</si>
  <si>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</si>
  <si>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</si>
  <si>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</si>
  <si>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</si>
  <si>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</si>
  <si>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</si>
  <si>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</si>
  <si>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</si>
  <si>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</si>
  <si>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</si>
  <si>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</si>
  <si>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</si>
  <si>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</si>
  <si>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</si>
  <si>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</si>
  <si>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</si>
  <si>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</si>
  <si>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</si>
  <si>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</si>
  <si>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</si>
  <si>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</si>
  <si>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</si>
  <si>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</si>
  <si>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</si>
  <si>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</si>
  <si>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</si>
  <si>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</si>
  <si>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</si>
  <si>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</si>
  <si>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</si>
  <si>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</si>
  <si>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</si>
  <si>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</si>
  <si>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</si>
  <si>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</si>
  <si>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</si>
  <si>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</si>
  <si>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</si>
  <si>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</si>
  <si>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</si>
  <si>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</si>
  <si>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</si>
  <si>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</si>
  <si>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</si>
  <si>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</si>
  <si>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</si>
  <si>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</si>
  <si>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</si>
  <si>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</si>
  <si>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</si>
  <si>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</si>
  <si>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</si>
  <si>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</si>
  <si>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</si>
  <si>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</si>
  <si>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</si>
  <si>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</si>
  <si>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</si>
  <si>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</si>
  <si>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</si>
  <si>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</si>
  <si>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</si>
  <si>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</si>
  <si>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</si>
  <si>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</si>
  <si>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</si>
  <si>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</si>
  <si>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</si>
  <si>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</si>
  <si>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</si>
  <si>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</si>
  <si>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</si>
  <si>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</si>
  <si>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</si>
  <si>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</si>
  <si>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</si>
  <si>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</si>
  <si>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</si>
  <si>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</si>
  <si>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</si>
  <si>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</si>
  <si>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</si>
  <si>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</si>
  <si>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</si>
  <si>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</si>
  <si>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</si>
  <si>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</si>
  <si>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</si>
  <si>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</si>
  <si>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</si>
  <si>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</si>
  <si>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</si>
  <si>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</si>
  <si>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</si>
  <si>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</si>
  <si>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</si>
  <si>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</si>
  <si>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</si>
  <si>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</si>
  <si>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</si>
  <si>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</si>
  <si>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</si>
  <si>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</si>
  <si>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</si>
  <si>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</si>
  <si>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</si>
  <si>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</si>
  <si>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</si>
  <si>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</si>
  <si>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</si>
  <si>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</si>
  <si>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</si>
  <si>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</si>
  <si>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</si>
  <si>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</si>
  <si>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</si>
  <si>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</si>
  <si>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</si>
  <si>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</si>
  <si>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</si>
  <si>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</si>
  <si>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</si>
  <si>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</si>
  <si>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</si>
  <si>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</si>
  <si>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</si>
  <si>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</si>
  <si>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</si>
  <si>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</si>
  <si>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</si>
  <si>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</si>
  <si>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</si>
  <si>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</si>
  <si>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</si>
  <si>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</si>
  <si>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</si>
  <si>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</si>
  <si>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</si>
  <si>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</si>
  <si>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</si>
  <si>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</si>
  <si>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</si>
  <si>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</si>
  <si>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</si>
  <si>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</si>
  <si>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</si>
  <si>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</si>
  <si>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</si>
  <si>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</si>
  <si>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</si>
  <si>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</si>
  <si>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</si>
  <si>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</si>
  <si>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</si>
  <si>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</si>
  <si>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</si>
  <si>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</si>
  <si>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</si>
  <si>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</si>
  <si>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</si>
  <si>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</si>
  <si>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</si>
  <si>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</si>
  <si>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</si>
  <si>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</si>
  <si>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</si>
  <si>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</si>
  <si>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</si>
  <si>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</si>
  <si>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</si>
  <si>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</si>
  <si>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</si>
  <si>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</si>
  <si>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</si>
  <si>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</si>
  <si>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</si>
  <si>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</si>
  <si>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</si>
  <si>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</si>
  <si>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</si>
  <si>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</si>
  <si>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</si>
  <si>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</si>
  <si>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</si>
  <si>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</si>
  <si>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</si>
  <si>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</si>
  <si>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</si>
  <si>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</si>
  <si>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</si>
  <si>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</si>
  <si>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</si>
  <si>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</si>
  <si>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</si>
  <si>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</si>
  <si>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</si>
  <si>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</si>
  <si>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</si>
  <si>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</si>
  <si>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</si>
  <si>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</si>
  <si>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</si>
  <si>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</si>
  <si>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</si>
  <si>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</si>
  <si>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</si>
  <si>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</si>
  <si>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</si>
  <si>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</si>
  <si>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</si>
  <si>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</si>
  <si>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</si>
  <si>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</si>
  <si>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</si>
  <si>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</si>
  <si>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</si>
  <si>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</si>
  <si>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</si>
  <si>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</si>
  <si>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</si>
  <si>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</si>
  <si>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</si>
  <si>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</si>
  <si>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</si>
  <si>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</si>
  <si>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</si>
  <si>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</si>
  <si>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</si>
  <si>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</si>
  <si>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</si>
  <si>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</si>
  <si>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</si>
  <si>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</si>
  <si>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</si>
  <si>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</si>
  <si>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</si>
  <si>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</si>
  <si>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</si>
  <si>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</si>
  <si>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</si>
  <si>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</si>
  <si>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</si>
  <si>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</si>
  <si>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</si>
  <si>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</si>
  <si>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</si>
  <si>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</si>
  <si>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</si>
  <si>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</si>
  <si>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</si>
  <si>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</si>
  <si>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</si>
  <si>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</si>
  <si>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</si>
  <si>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</si>
  <si>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</si>
  <si>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</si>
  <si>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</si>
  <si>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</si>
  <si>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</si>
  <si>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</si>
  <si>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</si>
  <si>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</si>
  <si>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</si>
  <si>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</si>
  <si>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</si>
  <si>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</si>
  <si>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</si>
  <si>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</si>
  <si>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</si>
  <si>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</si>
  <si>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</si>
  <si>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</si>
  <si>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</si>
  <si>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</si>
  <si>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</si>
  <si>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</si>
  <si>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</si>
  <si>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</si>
  <si>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</si>
  <si>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</si>
  <si>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</si>
  <si>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</si>
  <si>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</si>
  <si>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</si>
  <si>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</si>
  <si>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</si>
  <si>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</si>
  <si>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</si>
  <si>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</si>
  <si>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</si>
  <si>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</si>
  <si>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</si>
  <si>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</si>
  <si>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</si>
  <si>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</si>
  <si>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</si>
  <si>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</si>
  <si>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</si>
  <si>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</si>
  <si>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</si>
  <si>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</si>
  <si>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</si>
  <si>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</si>
  <si>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</si>
  <si>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</si>
  <si>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</si>
  <si>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</si>
  <si>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</si>
  <si>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</si>
  <si>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</si>
  <si>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</si>
  <si>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</si>
  <si>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</si>
  <si>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</si>
  <si>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</si>
  <si>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</si>
  <si>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</si>
  <si>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</si>
  <si>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</si>
  <si>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</si>
  <si>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</si>
  <si>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</si>
  <si>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</si>
  <si>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</si>
  <si>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</si>
  <si>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</si>
  <si>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</si>
  <si>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</si>
  <si>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</si>
  <si>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</si>
  <si>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</si>
  <si>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</si>
  <si>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</si>
  <si>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</si>
  <si>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</si>
  <si>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</si>
  <si>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</si>
  <si>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</si>
  <si>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</si>
  <si>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</si>
  <si>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</si>
  <si>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</si>
  <si>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</si>
  <si>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</si>
  <si>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</si>
  <si>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</si>
  <si>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</si>
  <si>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</si>
  <si>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</si>
  <si>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</si>
  <si>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</si>
  <si>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</si>
  <si>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</si>
  <si>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</si>
  <si>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</si>
  <si>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</si>
  <si>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</si>
  <si>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</si>
  <si>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</si>
  <si>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</si>
  <si>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</si>
  <si>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</si>
  <si>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</si>
  <si>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</si>
  <si>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</si>
  <si>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</si>
  <si>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</si>
  <si>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</si>
  <si>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</si>
  <si>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</si>
  <si>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</si>
  <si>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</si>
  <si>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</si>
  <si>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</si>
  <si>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</si>
  <si>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</si>
  <si>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</si>
  <si>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</si>
  <si>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</si>
  <si>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</si>
  <si>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</si>
  <si>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</si>
  <si>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</si>
  <si>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</si>
  <si>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</si>
  <si>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</si>
  <si>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</si>
  <si>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</si>
  <si>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</si>
  <si>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</si>
  <si>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</si>
  <si>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</si>
  <si>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</si>
  <si>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</si>
  <si>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</si>
  <si>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</si>
  <si>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</si>
  <si>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</si>
  <si>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</si>
  <si>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</si>
  <si>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</si>
  <si>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</si>
  <si>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</si>
  <si>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</si>
  <si>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</si>
  <si>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</si>
  <si>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</si>
  <si>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</si>
  <si>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</si>
  <si>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</si>
  <si>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</si>
  <si>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</si>
  <si>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</si>
  <si>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</si>
  <si>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</si>
  <si>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</si>
  <si>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</si>
  <si>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</si>
  <si>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</si>
  <si>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</si>
  <si>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</si>
  <si>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</si>
  <si>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</si>
  <si>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</si>
  <si>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</si>
  <si>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</si>
  <si>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</si>
  <si>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</si>
  <si>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</si>
  <si>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</si>
  <si>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</si>
  <si>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</si>
  <si>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</si>
  <si>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</si>
  <si>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</si>
  <si>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</si>
  <si>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</si>
  <si>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</si>
  <si>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</si>
  <si>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</si>
  <si>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</si>
  <si>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</si>
  <si>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</si>
  <si>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</si>
  <si>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</si>
  <si>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</si>
  <si>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</si>
  <si>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</si>
  <si>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</si>
  <si>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</si>
  <si>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</si>
  <si>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</si>
  <si>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</si>
  <si>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</si>
  <si>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</si>
  <si>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</si>
  <si>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</si>
  <si>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</si>
  <si>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</si>
  <si>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</si>
  <si>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</si>
  <si>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</si>
  <si>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</si>
  <si>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</si>
  <si>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</si>
  <si>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</si>
  <si>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</si>
  <si>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</si>
  <si>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</si>
  <si>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</si>
  <si>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</si>
  <si>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</si>
  <si>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</si>
  <si>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</si>
  <si>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</si>
  <si>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</si>
  <si>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</si>
  <si>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</si>
  <si>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</si>
  <si>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</si>
  <si>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</si>
  <si>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</si>
  <si>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</si>
  <si>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</si>
  <si>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</si>
  <si>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</si>
  <si>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</si>
  <si>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</si>
  <si>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</si>
  <si>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</si>
  <si>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</si>
  <si>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</si>
  <si>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</si>
  <si>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</si>
  <si>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</si>
  <si>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</si>
  <si>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</si>
  <si>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</si>
  <si>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</si>
  <si>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</si>
  <si>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</si>
  <si>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</si>
  <si>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</si>
  <si>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</si>
  <si>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</si>
  <si>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</si>
  <si>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</si>
  <si>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</si>
  <si>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</si>
  <si>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</si>
  <si>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</si>
  <si>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</si>
  <si>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</si>
  <si>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</si>
  <si>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</si>
  <si>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</si>
  <si>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</si>
  <si>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</si>
  <si>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</si>
  <si>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</si>
  <si>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</si>
  <si>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</si>
  <si>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</si>
  <si>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</si>
  <si>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</si>
  <si>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</si>
  <si>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</si>
  <si>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</si>
  <si>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</si>
  <si>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</si>
  <si>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</si>
  <si>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</si>
  <si>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</si>
  <si>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</si>
  <si>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</si>
  <si>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</si>
  <si>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</si>
  <si>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</si>
  <si>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</si>
  <si>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</si>
  <si>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</si>
  <si>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</si>
  <si>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</si>
  <si>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</si>
  <si>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</si>
  <si>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</si>
  <si>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</si>
  <si>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</si>
  <si>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</si>
  <si>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</si>
  <si>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</si>
  <si>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</si>
  <si>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</si>
  <si>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</si>
  <si>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</si>
  <si>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</si>
  <si>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</si>
  <si>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</si>
  <si>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</si>
  <si>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</si>
  <si>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</si>
  <si>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</si>
  <si>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</si>
  <si>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</si>
  <si>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</si>
  <si>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</si>
  <si>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</si>
  <si>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</si>
  <si>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</si>
  <si>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</si>
  <si>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</si>
  <si>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</si>
  <si>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</si>
  <si>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</si>
  <si>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</si>
  <si>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</si>
  <si>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</si>
  <si>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</si>
  <si>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</si>
  <si>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</si>
  <si>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</si>
  <si>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</si>
  <si>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</si>
  <si>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</si>
  <si>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</si>
  <si>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</si>
  <si>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</si>
  <si>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</si>
  <si>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</si>
  <si>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</si>
  <si>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</si>
  <si>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</si>
  <si>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</si>
  <si>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</si>
  <si>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</si>
  <si>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</si>
  <si>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</si>
  <si>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</si>
  <si>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</si>
  <si>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</si>
  <si>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</si>
  <si>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</si>
  <si>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</si>
  <si>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</si>
  <si>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</si>
  <si>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</si>
  <si>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</si>
  <si>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</si>
  <si>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</si>
  <si>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</si>
  <si>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</si>
  <si>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</si>
  <si>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</si>
  <si>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</si>
  <si>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</si>
  <si>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</si>
  <si>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</si>
  <si>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</si>
  <si>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</si>
  <si>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</si>
  <si>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</si>
  <si>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</si>
  <si>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</si>
  <si>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</si>
  <si>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</si>
  <si>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</si>
  <si>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</si>
  <si>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</si>
  <si>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</si>
  <si>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</si>
  <si>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</si>
  <si>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</si>
  <si>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</si>
  <si>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</si>
  <si>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</si>
  <si>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</si>
  <si>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</si>
  <si>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</si>
  <si>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</si>
  <si>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</si>
  <si>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</si>
  <si>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</si>
  <si>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</si>
  <si>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</si>
  <si>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</si>
  <si>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</si>
  <si>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</si>
  <si>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</si>
  <si>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</si>
  <si>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</si>
  <si>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</si>
  <si>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</si>
  <si>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</si>
  <si>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</si>
  <si>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</si>
  <si>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</si>
  <si>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</si>
  <si>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</si>
  <si>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</si>
  <si>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</si>
  <si>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</si>
  <si>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</si>
  <si>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</si>
  <si>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</si>
  <si>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</si>
  <si>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</si>
  <si>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</si>
  <si>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</si>
  <si>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</si>
  <si>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</si>
  <si>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</si>
  <si>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</si>
  <si>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</si>
  <si>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</si>
  <si>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</si>
  <si>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</si>
  <si>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</si>
  <si>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</si>
  <si>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</si>
  <si>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</si>
  <si>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</si>
  <si>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</si>
  <si>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</si>
  <si>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</si>
  <si>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</si>
  <si>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</si>
  <si>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</si>
  <si>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</si>
  <si>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</si>
  <si>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</si>
  <si>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</si>
  <si>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</si>
  <si>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</si>
  <si>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</si>
  <si>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</si>
  <si>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</si>
  <si>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</si>
  <si>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</si>
  <si>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</si>
  <si>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</si>
  <si>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</si>
  <si>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</si>
  <si>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</si>
  <si>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</si>
  <si>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</si>
  <si>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</si>
  <si>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</si>
  <si>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</si>
  <si>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</si>
  <si>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</si>
  <si>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</si>
  <si>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</si>
  <si>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</si>
  <si>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</si>
  <si>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</si>
  <si>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</si>
  <si>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</si>
  <si>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</si>
  <si>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</si>
  <si>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</si>
  <si>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</si>
  <si>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</si>
  <si>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</si>
  <si>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</si>
  <si>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</si>
  <si>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</si>
  <si>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</si>
  <si>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</si>
  <si>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</si>
  <si>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</si>
  <si>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</si>
  <si>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</si>
  <si>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</si>
  <si>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</si>
  <si>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</si>
  <si>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</si>
  <si>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</si>
  <si>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</si>
  <si>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</si>
  <si>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</si>
  <si>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</si>
  <si>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</si>
  <si>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</si>
  <si>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</si>
  <si>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</si>
  <si>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</si>
  <si>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</si>
  <si>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</si>
  <si>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</si>
  <si>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</si>
  <si>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</si>
  <si>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</si>
  <si>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</si>
  <si>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</si>
  <si>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</si>
  <si>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</si>
  <si>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</si>
  <si>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</si>
  <si>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</si>
  <si>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</si>
  <si>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</si>
  <si>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</si>
  <si>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</si>
  <si>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</si>
  <si>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</si>
  <si>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</si>
  <si>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</si>
  <si>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</si>
  <si>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</si>
  <si>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</si>
  <si>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</si>
  <si>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</si>
  <si>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</si>
  <si>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</si>
  <si>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</si>
  <si>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</si>
  <si>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</si>
  <si>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</si>
  <si>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</si>
  <si>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</si>
  <si>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</si>
  <si>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</si>
  <si>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</si>
  <si>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</si>
  <si>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</si>
  <si>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</si>
  <si>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</si>
  <si>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</si>
  <si>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</si>
  <si>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</si>
  <si>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</si>
  <si>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</si>
  <si>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</si>
  <si>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</si>
  <si>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</si>
  <si>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</si>
  <si>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</si>
  <si>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</si>
  <si>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</si>
  <si>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</si>
  <si>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</si>
  <si>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</si>
  <si>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</si>
  <si>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</si>
  <si>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</si>
  <si>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</si>
  <si>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</si>
  <si>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</si>
  <si>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</si>
  <si>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</si>
  <si>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</si>
  <si>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</si>
  <si>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</si>
  <si>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</si>
  <si>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</si>
  <si>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</si>
  <si>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</si>
  <si>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</si>
  <si>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</si>
  <si>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</si>
  <si>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</si>
  <si>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</si>
  <si>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</si>
  <si>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</si>
  <si>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</si>
  <si>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</si>
  <si>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</si>
  <si>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</si>
  <si>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</si>
  <si>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</si>
  <si>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</si>
  <si>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</si>
  <si>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</si>
  <si>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</si>
  <si>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</si>
  <si>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</si>
  <si>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</si>
  <si>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</si>
  <si>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</si>
  <si>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</si>
  <si>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</si>
  <si>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</si>
  <si>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</si>
  <si>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</si>
  <si>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</si>
  <si>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</si>
  <si>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</si>
  <si>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</si>
  <si>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</si>
  <si>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</si>
  <si>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</si>
  <si>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</si>
  <si>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</si>
  <si>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</si>
  <si>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</si>
  <si>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</si>
  <si>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</si>
  <si>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</si>
  <si>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</si>
  <si>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</si>
  <si>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</si>
  <si>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</si>
  <si>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</si>
  <si>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</si>
  <si>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</si>
  <si>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</si>
  <si>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</si>
  <si>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</si>
  <si>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</si>
  <si>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</si>
  <si>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</si>
  <si>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</si>
  <si>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</si>
  <si>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</si>
  <si>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</si>
  <si>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</si>
  <si>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</si>
  <si>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</si>
  <si>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</si>
  <si>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</si>
  <si>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</si>
  <si>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</si>
  <si>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</si>
  <si>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</si>
  <si>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</si>
  <si>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</si>
  <si>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</si>
  <si>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</si>
  <si>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</si>
  <si>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</si>
  <si>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</si>
  <si>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</si>
  <si>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</si>
  <si>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</si>
  <si>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</si>
  <si>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</si>
  <si>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</si>
  <si>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</si>
  <si>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</si>
  <si>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</si>
  <si>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</si>
  <si>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</si>
  <si>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</si>
  <si>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</si>
  <si>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</si>
  <si>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</si>
  <si>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</si>
  <si>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</si>
  <si>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</si>
  <si>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</si>
  <si>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</si>
  <si>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</si>
  <si>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</si>
  <si>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</si>
  <si>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</si>
  <si>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</si>
  <si>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</si>
  <si>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</si>
  <si>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</si>
  <si>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</si>
  <si>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</si>
  <si>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</si>
  <si>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</si>
  <si>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</si>
  <si>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</si>
  <si>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</si>
  <si>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</si>
  <si>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</si>
  <si>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</si>
  <si>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</si>
  <si>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</si>
  <si>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</si>
  <si>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</si>
  <si>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</si>
  <si>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</si>
  <si>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</si>
  <si>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</si>
  <si>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</si>
  <si>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</si>
  <si>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</si>
  <si>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</si>
  <si>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</si>
  <si>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</si>
  <si>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</si>
  <si>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</si>
  <si>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</si>
  <si>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</si>
  <si>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</si>
  <si>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</si>
  <si>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</si>
  <si>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</si>
  <si>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</si>
  <si>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</si>
  <si>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</si>
  <si>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</si>
  <si>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</si>
  <si>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</si>
  <si>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</si>
  <si>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</si>
  <si>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</si>
  <si>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</si>
  <si>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</si>
  <si>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</si>
  <si>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</si>
  <si>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</si>
  <si>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</si>
  <si>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</si>
  <si>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</si>
  <si>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</si>
  <si>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</si>
  <si>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</si>
  <si>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</si>
  <si>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</si>
  <si>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</si>
  <si>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</si>
  <si>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</si>
  <si>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</si>
  <si>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</si>
  <si>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</si>
  <si>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</si>
  <si>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</si>
  <si>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</si>
  <si>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</si>
  <si>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</si>
  <si>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</si>
  <si>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</si>
  <si>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</si>
  <si>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</si>
  <si>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</si>
  <si>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</si>
  <si>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</si>
  <si>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</si>
  <si>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</si>
  <si>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</si>
  <si>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</si>
  <si>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</si>
  <si>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</si>
  <si>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</si>
  <si>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</si>
  <si>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</si>
  <si>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</si>
  <si>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</si>
  <si>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</si>
  <si>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</si>
  <si>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</si>
  <si>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</si>
  <si>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</si>
  <si>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</si>
  <si>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</si>
  <si>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</si>
  <si>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</si>
  <si>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</si>
  <si>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</si>
  <si>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</si>
  <si>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</si>
  <si>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</si>
  <si>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</si>
  <si>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</si>
  <si>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</si>
  <si>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</si>
  <si>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</si>
  <si>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</si>
  <si>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</si>
  <si>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</si>
  <si>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</si>
  <si>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</si>
  <si>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</si>
  <si>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</si>
  <si>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</si>
  <si>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</si>
  <si>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</si>
  <si>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</si>
  <si>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</si>
  <si>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</si>
  <si>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</si>
  <si>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</si>
  <si>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</si>
  <si>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</si>
  <si>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</si>
  <si>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</si>
  <si>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</si>
  <si>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</si>
  <si>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</si>
  <si>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</si>
  <si>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</si>
  <si>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</si>
  <si>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</si>
  <si>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</si>
  <si>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</si>
  <si>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</si>
  <si>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</si>
  <si>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</si>
  <si>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</si>
  <si>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</si>
  <si>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</si>
  <si>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</si>
  <si>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</si>
  <si>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</si>
  <si>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</si>
  <si>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</si>
  <si>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</si>
  <si>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</si>
  <si>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</si>
  <si>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</si>
  <si>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</si>
  <si>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</si>
  <si>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</si>
  <si>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</si>
  <si>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</si>
  <si>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</si>
  <si>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</si>
  <si>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</si>
  <si>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</si>
  <si>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</si>
  <si>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</si>
  <si>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</si>
  <si>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</si>
  <si>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</si>
  <si>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</si>
  <si>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</si>
  <si>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</si>
  <si>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</si>
  <si>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</si>
  <si>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</si>
  <si>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</si>
  <si>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</si>
  <si>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</si>
  <si>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</si>
  <si>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</si>
  <si>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</si>
  <si>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</si>
  <si>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</si>
  <si>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</si>
  <si>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</si>
  <si>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</si>
  <si>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</si>
  <si>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</si>
  <si>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</si>
  <si>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</si>
  <si>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</si>
  <si>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</si>
  <si>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</si>
  <si>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</si>
  <si>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</si>
  <si>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</si>
  <si>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</si>
  <si>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</si>
  <si>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</si>
  <si>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</si>
  <si>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</si>
  <si>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</si>
  <si>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</si>
  <si>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</si>
  <si>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</si>
  <si>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</si>
  <si>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</si>
  <si>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</si>
  <si>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</si>
  <si>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</si>
  <si>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</si>
  <si>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</si>
  <si>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</si>
  <si>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</si>
  <si>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</si>
  <si>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</si>
  <si>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</si>
  <si>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</si>
  <si>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</si>
  <si>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</si>
  <si>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</si>
  <si>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</si>
  <si>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</si>
  <si>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</si>
  <si>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</si>
  <si>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</si>
  <si>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</si>
  <si>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</si>
  <si>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</si>
  <si>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</si>
  <si>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</si>
  <si>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</si>
  <si>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</si>
  <si>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</si>
  <si>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</si>
  <si>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</si>
  <si>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</si>
  <si>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</si>
  <si>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</si>
  <si>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</si>
  <si>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</si>
  <si>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</si>
  <si>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</si>
  <si>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</si>
  <si>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</si>
  <si>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</si>
  <si>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</si>
  <si>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</si>
  <si>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</si>
  <si>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</si>
  <si>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</si>
  <si>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</si>
  <si>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</si>
  <si>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</si>
  <si>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</si>
  <si>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</si>
  <si>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</si>
  <si>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</si>
  <si>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</si>
  <si>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</si>
  <si>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</si>
  <si>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</si>
  <si>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</si>
  <si>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</si>
  <si>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</si>
  <si>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</si>
  <si>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</si>
  <si>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</si>
  <si>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</si>
  <si>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</si>
  <si>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</si>
  <si>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</si>
  <si>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</si>
  <si>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</si>
  <si>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</si>
  <si>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</si>
  <si>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</si>
  <si>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</si>
  <si>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</si>
  <si>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</si>
  <si>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</si>
  <si>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</si>
  <si>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</si>
  <si>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</si>
  <si>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</si>
  <si>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</si>
  <si>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</si>
  <si>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</si>
  <si>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</si>
  <si>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</si>
  <si>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</si>
  <si>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</si>
  <si>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</si>
  <si>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</si>
  <si>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</si>
  <si>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</si>
  <si>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</si>
  <si>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</si>
  <si>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</si>
  <si>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</si>
  <si>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</si>
  <si>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</si>
  <si>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</si>
  <si>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</si>
  <si>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</si>
  <si>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</si>
  <si>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</si>
  <si>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</si>
  <si>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</si>
  <si>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</si>
  <si>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</si>
  <si>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</si>
  <si>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</si>
  <si>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</si>
  <si>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</si>
  <si>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</si>
  <si>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</si>
  <si>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</si>
  <si>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</si>
  <si>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</si>
  <si>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</si>
  <si>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</si>
  <si>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</si>
  <si>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</si>
  <si>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</si>
  <si>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</si>
  <si>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</si>
  <si>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</si>
  <si>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</si>
  <si>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</si>
  <si>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</si>
  <si>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</si>
  <si>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</si>
  <si>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</si>
  <si>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</si>
  <si>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</si>
  <si>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</si>
  <si>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</si>
  <si>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</si>
  <si>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</si>
  <si>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</si>
  <si>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</si>
  <si>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</si>
  <si>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</si>
  <si>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</si>
  <si>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</si>
  <si>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</si>
  <si>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</si>
  <si>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</si>
  <si>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</si>
  <si>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</si>
  <si>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</si>
  <si>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</si>
  <si>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</si>
  <si>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</si>
  <si>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</si>
  <si>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</si>
  <si>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</si>
  <si>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</si>
  <si>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</si>
  <si>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</si>
  <si>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</si>
  <si>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</si>
  <si>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</si>
  <si>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</si>
  <si>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</si>
  <si>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</si>
  <si>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</si>
  <si>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</si>
  <si>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</si>
  <si>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</si>
  <si>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</si>
  <si>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</si>
  <si>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</si>
  <si>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</si>
  <si>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</si>
  <si>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</si>
  <si>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</si>
  <si>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</si>
  <si>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</si>
  <si>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</si>
  <si>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</si>
  <si>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</si>
  <si>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</si>
  <si>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</si>
  <si>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</si>
  <si>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</si>
  <si>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</si>
  <si>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</si>
  <si>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</si>
  <si>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</si>
  <si>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</si>
  <si>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</si>
  <si>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</si>
  <si>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</si>
  <si>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</si>
  <si>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</si>
  <si>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</si>
  <si>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</si>
  <si>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</si>
  <si>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</si>
  <si>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</si>
  <si>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</si>
  <si>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</si>
  <si>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</si>
  <si>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</si>
  <si>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</si>
  <si>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</si>
  <si>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</si>
  <si>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</si>
  <si>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</si>
  <si>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</si>
  <si>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</si>
  <si>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</si>
  <si>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</si>
  <si>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</si>
  <si>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</si>
  <si>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</si>
  <si>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</si>
  <si>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</si>
  <si>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</si>
  <si>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</si>
  <si>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</si>
  <si>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</si>
  <si>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</si>
  <si>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</si>
  <si>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</si>
  <si>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</si>
  <si>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</si>
  <si>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</si>
  <si>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</si>
  <si>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</si>
  <si>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</si>
  <si>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</si>
  <si>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</si>
  <si>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</si>
  <si>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</si>
  <si>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</si>
  <si>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</si>
  <si>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</si>
  <si>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</si>
  <si>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</si>
  <si>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</si>
  <si>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</si>
  <si>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</si>
  <si>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</si>
  <si>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</si>
  <si>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</si>
  <si>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</si>
  <si>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</si>
  <si>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</si>
  <si>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</si>
  <si>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</si>
  <si>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</si>
  <si>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</si>
  <si>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</si>
  <si>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</si>
  <si>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</si>
  <si>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</si>
  <si>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</si>
  <si>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</si>
  <si>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</si>
  <si>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</si>
  <si>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</si>
  <si>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</si>
  <si>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</si>
  <si>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</si>
  <si>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</si>
  <si>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</si>
  <si>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</si>
  <si>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</si>
  <si>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</si>
  <si>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</si>
  <si>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</si>
  <si>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</si>
  <si>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</si>
  <si>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</si>
  <si>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</si>
  <si>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</si>
  <si>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</si>
  <si>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</si>
  <si>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</si>
  <si>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</si>
  <si>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</si>
  <si>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</si>
  <si>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</si>
  <si>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</si>
  <si>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</si>
  <si>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</si>
  <si>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</si>
  <si>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</si>
  <si>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</si>
  <si>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</si>
  <si>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</si>
  <si>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</si>
  <si>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</si>
  <si>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</si>
  <si>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</si>
  <si>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</si>
  <si>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</si>
  <si>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</si>
  <si>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</si>
  <si>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</si>
  <si>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</si>
  <si>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</si>
  <si>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</si>
  <si>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</si>
  <si>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</si>
  <si>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</si>
  <si>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</si>
  <si>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</si>
  <si>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</si>
  <si>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</si>
  <si>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</si>
  <si>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</si>
  <si>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</si>
  <si>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</si>
  <si>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</si>
  <si>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</si>
  <si>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</si>
  <si>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</si>
  <si>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</si>
  <si>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</si>
  <si>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</si>
  <si>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</si>
  <si>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</si>
  <si>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</si>
  <si>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</si>
  <si>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</si>
  <si>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</si>
  <si>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</si>
  <si>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</si>
  <si>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</si>
  <si>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</si>
  <si>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</si>
  <si>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</si>
  <si>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</si>
  <si>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</si>
  <si>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</si>
  <si>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</si>
  <si>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</si>
  <si>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</si>
  <si>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</si>
  <si>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</si>
  <si>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</si>
  <si>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</si>
  <si>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</si>
  <si>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</si>
  <si>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</si>
  <si>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</si>
  <si>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</si>
  <si>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</si>
  <si>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</si>
  <si>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</si>
  <si>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</si>
  <si>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</si>
  <si>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</si>
  <si>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</si>
  <si>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</si>
  <si>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</si>
  <si>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</si>
  <si>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</si>
  <si>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</si>
  <si>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</si>
  <si>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</si>
  <si>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</si>
  <si>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</si>
  <si>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</si>
  <si>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</si>
  <si>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</si>
  <si>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</si>
  <si>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</si>
  <si>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</si>
  <si>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</si>
  <si>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</si>
  <si>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</si>
  <si>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</si>
  <si>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</si>
  <si>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</si>
  <si>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</si>
  <si>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</si>
  <si>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</si>
  <si>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</si>
  <si>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</si>
  <si>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</si>
  <si>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</si>
  <si>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</si>
  <si>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</si>
  <si>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</si>
  <si>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</si>
  <si>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</si>
  <si>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</si>
  <si>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</si>
  <si>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</si>
  <si>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</si>
  <si>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</si>
  <si>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</si>
  <si>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</si>
  <si>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</si>
  <si>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</si>
  <si>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</si>
  <si>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</si>
  <si>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</si>
  <si>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</si>
  <si>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</si>
  <si>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</si>
  <si>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</si>
  <si>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</si>
  <si>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</si>
  <si>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</si>
  <si>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</si>
  <si>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</si>
  <si>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</si>
  <si>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</si>
  <si>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</si>
  <si>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</si>
  <si>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</si>
  <si>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</si>
  <si>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</si>
  <si>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</si>
  <si>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</si>
  <si>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</si>
  <si>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</si>
  <si>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</si>
  <si>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</si>
  <si>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</si>
  <si>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</si>
  <si>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</si>
  <si>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</si>
  <si>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</si>
  <si>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</si>
  <si>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</si>
  <si>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</si>
  <si>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</si>
  <si>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</si>
  <si>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</si>
  <si>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</si>
  <si>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</si>
  <si>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</si>
  <si>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</si>
  <si>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</si>
  <si>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</si>
  <si>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</si>
  <si>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</si>
  <si>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</si>
  <si>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</si>
  <si>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</si>
  <si>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</si>
  <si>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</si>
  <si>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</si>
  <si>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</si>
  <si>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</si>
  <si>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</si>
  <si>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</si>
  <si>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</si>
  <si>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</si>
  <si>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</si>
  <si>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</si>
  <si>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</si>
  <si>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</si>
  <si>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</si>
  <si>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</si>
  <si>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</si>
  <si>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</si>
  <si>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</si>
  <si>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</si>
  <si>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</si>
  <si>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</si>
  <si>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</si>
  <si>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</si>
  <si>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</si>
  <si>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</si>
  <si>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</si>
  <si>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</si>
  <si>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</si>
  <si>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</si>
  <si>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</si>
  <si>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</si>
  <si>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</si>
  <si>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</si>
  <si>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</si>
  <si>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</si>
  <si>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</si>
  <si>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</si>
  <si>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</si>
  <si>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</si>
  <si>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</si>
  <si>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</si>
  <si>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</si>
  <si>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</si>
  <si>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</si>
  <si>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</si>
  <si>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</si>
  <si>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</si>
  <si>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</si>
  <si>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</si>
  <si>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</si>
  <si>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</si>
  <si>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</si>
  <si>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</si>
  <si>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</si>
  <si>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</si>
  <si>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</si>
  <si>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</si>
  <si>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</si>
  <si>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</si>
  <si>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</si>
  <si>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</si>
  <si>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</si>
  <si>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</si>
  <si>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</si>
  <si>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</si>
  <si>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</si>
  <si>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</si>
  <si>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</si>
  <si>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</si>
  <si>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</si>
  <si>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</si>
  <si>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</si>
  <si>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</si>
  <si>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</si>
  <si>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</si>
  <si>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</si>
  <si>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</si>
  <si>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</si>
  <si>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</si>
  <si>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</si>
  <si>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</si>
  <si>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</si>
  <si>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</si>
  <si>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</si>
  <si>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</si>
  <si>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</si>
  <si>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</si>
  <si>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</si>
  <si>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</si>
  <si>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</si>
  <si>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</si>
  <si>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</si>
  <si>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</si>
  <si>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</si>
  <si>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</si>
  <si>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</si>
  <si>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</si>
  <si>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</si>
  <si>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</si>
  <si>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</si>
  <si>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</si>
  <si>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</si>
  <si>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</si>
  <si>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</si>
  <si>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</si>
  <si>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</si>
  <si>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</si>
  <si>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</si>
  <si>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</si>
  <si>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</si>
  <si>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</si>
  <si>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</si>
  <si>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</si>
  <si>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</si>
  <si>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</si>
  <si>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</si>
  <si>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</si>
  <si>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</si>
  <si>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</si>
  <si>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</si>
  <si>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</si>
  <si>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</si>
  <si>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</si>
  <si>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</si>
  <si>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</si>
  <si>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</si>
  <si>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</si>
  <si>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</si>
  <si>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</si>
  <si>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</si>
  <si>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</si>
  <si>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</si>
  <si>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</si>
  <si>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</si>
  <si>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</si>
  <si>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</si>
  <si>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</si>
  <si>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</si>
  <si>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</si>
  <si>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</si>
  <si>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</si>
  <si>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</si>
  <si>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</si>
  <si>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</si>
  <si>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</si>
  <si>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</si>
  <si>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</si>
  <si>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</si>
  <si>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</si>
  <si>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</si>
  <si>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</si>
  <si>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</si>
  <si>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</si>
  <si>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</si>
  <si>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</si>
  <si>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</si>
  <si>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</si>
  <si>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</si>
  <si>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</si>
  <si>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</si>
  <si>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</si>
  <si>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</si>
  <si>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</si>
  <si>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</si>
  <si>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</si>
  <si>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</si>
  <si>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</si>
  <si>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</si>
  <si>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</si>
  <si>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</si>
  <si>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</si>
  <si>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</si>
  <si>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</si>
  <si>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</si>
  <si>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</si>
  <si>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</si>
  <si>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</si>
  <si>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</si>
  <si>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</si>
  <si>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</si>
  <si>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</si>
  <si>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</si>
  <si>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</si>
  <si>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</si>
  <si>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</si>
  <si>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</si>
  <si>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</si>
  <si>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</si>
  <si>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</si>
  <si>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</si>
  <si>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</si>
  <si>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</si>
  <si>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</si>
  <si>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</si>
  <si>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</si>
  <si>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</si>
  <si>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</si>
  <si>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</si>
  <si>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</si>
  <si>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</si>
  <si>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</si>
  <si>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</si>
  <si>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</si>
  <si>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</si>
  <si>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</si>
  <si>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</si>
  <si>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</si>
  <si>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</si>
  <si>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</si>
  <si>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</si>
  <si>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</si>
  <si>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</si>
  <si>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</si>
  <si>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</si>
  <si>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</si>
  <si>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</si>
  <si>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</si>
  <si>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</si>
  <si>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</si>
  <si>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</si>
  <si>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</si>
  <si>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</si>
  <si>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</si>
  <si>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</si>
  <si>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</si>
  <si>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</si>
  <si>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</si>
  <si>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</si>
  <si>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</si>
  <si>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</si>
  <si>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</si>
  <si>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</si>
  <si>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</si>
  <si>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</si>
  <si>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</si>
  <si>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</si>
  <si>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</si>
  <si>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</si>
  <si>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</si>
  <si>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</si>
  <si>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</si>
  <si>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</si>
  <si>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</si>
  <si>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</si>
  <si>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</si>
  <si>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</si>
  <si>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</si>
  <si>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</si>
  <si>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</si>
  <si>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</si>
  <si>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</si>
  <si>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</si>
  <si>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</si>
  <si>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</si>
  <si>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</si>
  <si>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</si>
  <si>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</si>
  <si>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</si>
  <si>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</si>
  <si>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</si>
  <si>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</si>
  <si>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</si>
  <si>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</si>
  <si>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</si>
  <si>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</si>
  <si>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</si>
  <si>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</si>
  <si>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</si>
  <si>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</si>
  <si>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</si>
  <si>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</si>
  <si>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</si>
  <si>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</si>
  <si>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</si>
  <si>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</si>
  <si>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</si>
  <si>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</si>
  <si>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</si>
  <si>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</si>
  <si>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</si>
  <si>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</si>
  <si>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</si>
  <si>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</si>
  <si>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</si>
  <si>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</si>
  <si>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</si>
  <si>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</si>
  <si>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</si>
  <si>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</si>
  <si>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</si>
  <si>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</si>
  <si>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</si>
  <si>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</si>
  <si>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</si>
  <si>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</si>
  <si>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</si>
  <si>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</si>
  <si>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</si>
  <si>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</si>
  <si>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</si>
  <si>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</si>
  <si>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</si>
  <si>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</si>
  <si>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</si>
  <si>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</si>
  <si>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</si>
  <si>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</si>
  <si>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</si>
  <si>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</si>
  <si>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</si>
  <si>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</si>
  <si>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</si>
  <si>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</si>
  <si>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</si>
  <si>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</si>
  <si>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</si>
  <si>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</si>
  <si>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</si>
  <si>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</si>
  <si>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</si>
  <si>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</si>
  <si>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</si>
  <si>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</si>
  <si>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</si>
  <si>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</si>
  <si>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</si>
  <si>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</si>
  <si>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</si>
  <si>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</si>
  <si>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</si>
  <si>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</si>
  <si>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</si>
  <si>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</si>
  <si>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</si>
  <si>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</si>
  <si>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</si>
  <si>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</si>
  <si>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</si>
  <si>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</si>
  <si>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</si>
  <si>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</si>
  <si>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</si>
  <si>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</si>
  <si>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</si>
  <si>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</si>
  <si>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</si>
  <si>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</si>
  <si>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</si>
  <si>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</si>
  <si>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</si>
  <si>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</si>
  <si>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</si>
  <si>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</si>
  <si>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</si>
  <si>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</si>
  <si>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</si>
  <si>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</si>
  <si>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</si>
  <si>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</si>
  <si>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</si>
  <si>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</si>
  <si>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</si>
  <si>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</si>
  <si>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</si>
  <si>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</si>
  <si>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</si>
  <si>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</si>
  <si>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</si>
  <si>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</si>
  <si>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</si>
  <si>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</si>
  <si>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</si>
  <si>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</si>
  <si>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</si>
  <si>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</si>
  <si>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</si>
  <si>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</si>
  <si>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</si>
  <si>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</si>
  <si>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</si>
  <si>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</si>
  <si>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</si>
  <si>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</si>
  <si>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</si>
  <si>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</si>
  <si>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</si>
  <si>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</si>
  <si>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</si>
  <si>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</si>
  <si>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</si>
  <si>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</si>
  <si>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</si>
  <si>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</si>
  <si>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</si>
  <si>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</si>
  <si>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</si>
  <si>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</si>
  <si>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</si>
  <si>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</si>
  <si>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</si>
  <si>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</si>
  <si>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</si>
  <si>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</si>
  <si>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</si>
  <si>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</si>
  <si>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</si>
  <si>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</si>
  <si>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</si>
  <si>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</si>
  <si>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</si>
  <si>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</si>
  <si>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</si>
  <si>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</si>
  <si>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</si>
  <si>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</si>
  <si>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</si>
  <si>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</si>
  <si>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</si>
  <si>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</si>
  <si>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</si>
  <si>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</si>
  <si>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</si>
  <si>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</si>
  <si>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</si>
  <si>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</si>
  <si>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</si>
  <si>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</si>
  <si>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</si>
  <si>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</si>
  <si>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</si>
  <si>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</si>
  <si>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</si>
  <si>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</si>
  <si>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</si>
  <si>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</si>
  <si>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</si>
  <si>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</si>
  <si>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</si>
  <si>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</si>
  <si>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</si>
  <si>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</si>
  <si>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</si>
  <si>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</si>
  <si>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</si>
  <si>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</si>
  <si>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</si>
  <si>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</si>
  <si>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</si>
  <si>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</si>
  <si>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</si>
  <si>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</si>
  <si>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</si>
  <si>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</si>
  <si>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</si>
  <si>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</si>
  <si>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</si>
  <si>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</si>
  <si>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</si>
  <si>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</si>
  <si>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</si>
  <si>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</si>
  <si>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</si>
  <si>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</si>
  <si>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</si>
  <si>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</si>
  <si>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</si>
  <si>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</si>
  <si>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</si>
  <si>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</si>
  <si>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</si>
  <si>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</si>
  <si>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</si>
  <si>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</si>
  <si>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</si>
  <si>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</si>
  <si>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</si>
  <si>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</si>
  <si>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</si>
  <si>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</si>
  <si>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</si>
  <si>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</si>
  <si>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</si>
  <si>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</si>
  <si>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</si>
  <si>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</si>
  <si>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</si>
  <si>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</si>
  <si>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</si>
  <si>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</si>
  <si>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</si>
  <si>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</si>
  <si>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</si>
  <si>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</si>
  <si>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</si>
  <si>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</si>
  <si>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</si>
  <si>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</si>
  <si>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</si>
  <si>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</si>
  <si>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</si>
  <si>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</si>
  <si>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</si>
  <si>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</si>
  <si>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</si>
  <si>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</si>
  <si>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</si>
  <si>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</si>
  <si>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</si>
  <si>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</si>
  <si>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</si>
  <si>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</si>
  <si>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</si>
  <si>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</si>
  <si>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</si>
  <si>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</si>
  <si>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</si>
  <si>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</si>
  <si>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</si>
  <si>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</si>
  <si>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</si>
  <si>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</si>
  <si>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</si>
  <si>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</si>
  <si>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</si>
  <si>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</si>
  <si>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</si>
  <si>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</si>
  <si>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</si>
  <si>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</si>
  <si>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</si>
  <si>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</si>
  <si>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</si>
  <si>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</si>
  <si>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</si>
  <si>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</si>
  <si>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</si>
  <si>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</si>
  <si>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</si>
  <si>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</si>
  <si>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</si>
  <si>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</si>
  <si>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</si>
  <si>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</si>
  <si>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</si>
  <si>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</si>
  <si>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</si>
  <si>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</si>
  <si>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</si>
  <si>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</si>
  <si>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</si>
  <si>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</si>
  <si>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</si>
  <si>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</si>
  <si>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</si>
  <si>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</si>
  <si>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</si>
  <si>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</si>
  <si>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</si>
  <si>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</si>
  <si>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</si>
  <si>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</si>
  <si>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</si>
  <si>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</si>
  <si>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</si>
  <si>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</si>
  <si>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</si>
  <si>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</si>
  <si>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</si>
  <si>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</si>
  <si>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</si>
  <si>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</si>
  <si>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</si>
  <si>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</si>
  <si>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</si>
  <si>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</si>
  <si>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</si>
  <si>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</si>
  <si>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</si>
  <si>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</si>
  <si>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</si>
  <si>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</si>
  <si>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</si>
  <si>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</si>
  <si>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</si>
  <si>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</si>
  <si>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</si>
  <si>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</si>
  <si>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</si>
  <si>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</si>
  <si>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</si>
  <si>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</si>
  <si>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</si>
  <si>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</si>
  <si>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</si>
  <si>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</si>
  <si>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</si>
  <si>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</si>
  <si>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</si>
  <si>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</si>
  <si>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</si>
  <si>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</si>
  <si>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</si>
  <si>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</si>
  <si>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</si>
  <si>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</si>
  <si>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</si>
  <si>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</si>
  <si>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</si>
  <si>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</si>
  <si>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</si>
  <si>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</si>
  <si>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</si>
  <si>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</si>
  <si>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</si>
  <si>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</si>
  <si>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</si>
  <si>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</si>
  <si>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</si>
  <si>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</si>
  <si>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</si>
  <si>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</si>
  <si>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</si>
  <si>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</si>
  <si>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</si>
  <si>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</si>
  <si>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</si>
  <si>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</si>
  <si>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</si>
  <si>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</si>
  <si>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</si>
  <si>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</si>
  <si>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</si>
  <si>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</si>
  <si>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</si>
  <si>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</si>
  <si>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</si>
  <si>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</si>
  <si>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</si>
  <si>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</si>
  <si>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</si>
  <si>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</si>
  <si>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</si>
  <si>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</si>
  <si>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</si>
  <si>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</si>
  <si>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</si>
  <si>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</si>
  <si>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</si>
  <si>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</si>
  <si>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</si>
  <si>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</si>
  <si>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</si>
  <si>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</si>
  <si>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</si>
  <si>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</si>
  <si>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</si>
  <si>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</si>
  <si>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</si>
  <si>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</si>
  <si>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</si>
  <si>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</si>
  <si>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</si>
  <si>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</si>
  <si>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</si>
  <si>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</si>
  <si>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</si>
  <si>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</si>
  <si>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</si>
  <si>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</si>
  <si>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</si>
  <si>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</si>
  <si>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</si>
  <si>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</si>
  <si>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</si>
  <si>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</si>
  <si>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</si>
  <si>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</si>
  <si>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</si>
  <si>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</si>
  <si>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</si>
  <si>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</si>
  <si>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</si>
  <si>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</si>
  <si>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</si>
  <si>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</si>
  <si>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</si>
  <si>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</si>
  <si>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</si>
  <si>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</si>
  <si>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</si>
  <si>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</si>
  <si>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</si>
  <si>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</si>
  <si>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</si>
  <si>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</si>
  <si>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</si>
  <si>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</si>
  <si>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</si>
  <si>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</si>
  <si>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</si>
  <si>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</si>
  <si>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</si>
  <si>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</si>
  <si>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</si>
  <si>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</si>
  <si>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</si>
  <si>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</si>
  <si>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</si>
  <si>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</si>
  <si>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</si>
  <si>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</si>
  <si>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</si>
  <si>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</si>
  <si>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</si>
  <si>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</si>
  <si>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</si>
  <si>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</si>
  <si>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</si>
  <si>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</si>
  <si>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</si>
  <si>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</si>
  <si>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</si>
  <si>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</si>
  <si>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</si>
  <si>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</si>
  <si>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</si>
  <si>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</si>
  <si>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</si>
  <si>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</si>
  <si>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</si>
  <si>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</si>
  <si>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</si>
  <si>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</si>
  <si>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</si>
  <si>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</si>
  <si>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</si>
  <si>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</si>
  <si>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</si>
  <si>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</si>
  <si>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</si>
  <si>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</si>
  <si>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</si>
  <si>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</si>
  <si>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</si>
  <si>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</si>
  <si>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</si>
  <si>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</si>
  <si>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</si>
  <si>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</si>
  <si>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</si>
  <si>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</si>
  <si>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</si>
  <si>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</si>
  <si>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</si>
  <si>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</si>
  <si>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</si>
  <si>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</si>
  <si>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</si>
  <si>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</si>
  <si>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</si>
  <si>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</si>
  <si>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</si>
  <si>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</si>
  <si>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</si>
  <si>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</si>
  <si>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</si>
  <si>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</si>
  <si>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</si>
  <si>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</si>
  <si>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</si>
  <si>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</si>
  <si>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</si>
  <si>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</si>
  <si>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</si>
  <si>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</si>
  <si>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</si>
  <si>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</si>
  <si>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</si>
  <si>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</si>
  <si>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</si>
  <si>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</si>
  <si>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</si>
  <si>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</si>
  <si>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</si>
  <si>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</si>
  <si>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</si>
  <si>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</si>
  <si>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</si>
  <si>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</si>
  <si>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</si>
  <si>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</si>
  <si>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</si>
  <si>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</si>
  <si>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</si>
  <si>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</si>
  <si>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</si>
  <si>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</si>
  <si>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</si>
  <si>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</si>
  <si>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</si>
  <si>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</si>
  <si>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</si>
  <si>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</si>
  <si>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</si>
  <si>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</si>
  <si>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</si>
  <si>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</si>
  <si>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</si>
  <si>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</si>
  <si>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</si>
  <si>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</si>
  <si>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</si>
  <si>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</si>
  <si>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</si>
  <si>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</si>
  <si>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</si>
  <si>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</si>
  <si>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</si>
  <si>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</si>
  <si>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</si>
  <si>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</si>
  <si>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</si>
  <si>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</si>
  <si>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</si>
  <si>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</si>
  <si>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</si>
  <si>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</si>
  <si>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</si>
  <si>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</si>
  <si>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</si>
  <si>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</si>
  <si>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</si>
  <si>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</si>
  <si>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</si>
  <si>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</si>
  <si>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</si>
  <si>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</si>
  <si>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</si>
  <si>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</si>
  <si>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</si>
  <si>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</si>
  <si>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</si>
  <si>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</si>
  <si>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</si>
  <si>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</si>
  <si>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</si>
  <si>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</si>
  <si>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</si>
  <si>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</si>
  <si>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</si>
  <si>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</si>
  <si>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</si>
  <si>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</si>
  <si>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</si>
  <si>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</si>
  <si>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</si>
  <si>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</si>
  <si>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</si>
  <si>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</si>
  <si>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</si>
  <si>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</si>
  <si>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</si>
  <si>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</si>
  <si>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</si>
  <si>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</si>
  <si>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</si>
  <si>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</si>
  <si>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</si>
  <si>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</si>
  <si>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</si>
  <si>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</si>
  <si>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</si>
  <si>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</si>
  <si>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</si>
  <si>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</si>
  <si>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</si>
  <si>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</si>
  <si>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</si>
  <si>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</si>
  <si>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</si>
  <si>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</si>
  <si>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</si>
  <si>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</si>
  <si>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</si>
  <si>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</si>
  <si>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</si>
  <si>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</si>
  <si>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</si>
  <si>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</si>
  <si>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</si>
  <si>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</si>
  <si>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</si>
  <si>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</si>
  <si>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</si>
  <si>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</si>
  <si>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</si>
  <si>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</si>
  <si>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</si>
  <si>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</si>
  <si>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</si>
  <si>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</si>
  <si>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</si>
  <si>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</si>
  <si>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</si>
  <si>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</si>
  <si>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</si>
  <si>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</si>
  <si>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</si>
  <si>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</si>
  <si>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</si>
  <si>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</si>
  <si>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</si>
  <si>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</si>
  <si>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</si>
  <si>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</si>
  <si>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</si>
  <si>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</si>
  <si>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</si>
  <si>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</si>
  <si>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</si>
  <si>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</si>
  <si>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</si>
  <si>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</si>
  <si>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</si>
  <si>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</si>
  <si>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</si>
  <si>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</si>
  <si>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</si>
  <si>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</si>
  <si>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</si>
  <si>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</si>
  <si>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</si>
  <si>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</si>
  <si>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</si>
  <si>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</si>
  <si>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</si>
  <si>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</si>
  <si>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</si>
  <si>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</si>
  <si>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</si>
  <si>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</si>
  <si>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</si>
  <si>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</si>
  <si>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</si>
  <si>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</si>
  <si>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</si>
  <si>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</si>
  <si>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</si>
  <si>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</si>
  <si>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</si>
  <si>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</si>
  <si>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</si>
  <si>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</si>
  <si>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</si>
  <si>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</si>
  <si>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</si>
  <si>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</si>
  <si>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</si>
  <si>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</si>
  <si>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</si>
  <si>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</si>
  <si>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</si>
  <si>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</si>
  <si>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</si>
  <si>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</si>
  <si>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</si>
  <si>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</si>
  <si>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</si>
  <si>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</si>
  <si>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</si>
  <si>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</si>
  <si>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</si>
  <si>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</si>
  <si>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</si>
  <si>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</si>
  <si>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</si>
  <si>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</si>
  <si>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</si>
  <si>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</si>
  <si>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</si>
  <si>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</si>
  <si>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</si>
  <si>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</si>
  <si>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</si>
  <si>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</si>
  <si>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</si>
  <si>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</si>
  <si>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</si>
  <si>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</si>
  <si>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</si>
  <si>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</si>
  <si>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</si>
  <si>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</si>
  <si>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</si>
  <si>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</si>
  <si>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</si>
  <si>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</si>
  <si>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</si>
  <si>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</si>
  <si>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</si>
  <si>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</si>
  <si>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</si>
  <si>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</si>
  <si>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</si>
  <si>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</si>
  <si>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</si>
  <si>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</si>
  <si>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</si>
  <si>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</si>
  <si>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</si>
  <si>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</si>
  <si>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</si>
  <si>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</si>
  <si>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</si>
  <si>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</si>
  <si>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</si>
  <si>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</si>
  <si>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</si>
  <si>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</si>
  <si>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</si>
  <si>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</si>
  <si>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</si>
  <si>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</si>
  <si>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</si>
  <si>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</si>
  <si>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</si>
  <si>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</si>
  <si>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</si>
  <si>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</si>
  <si>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</si>
  <si>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</si>
  <si>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</si>
  <si>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</si>
  <si>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</si>
  <si>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</si>
  <si>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</si>
  <si>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</si>
  <si>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</si>
  <si>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</si>
  <si>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</si>
  <si>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</si>
  <si>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</si>
  <si>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</si>
  <si>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</si>
  <si>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</si>
  <si>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</si>
  <si>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</si>
  <si>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</si>
  <si>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</si>
  <si>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</si>
  <si>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</si>
  <si>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</si>
  <si>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</si>
  <si>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</si>
  <si>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</si>
  <si>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</si>
  <si>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</si>
  <si>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</si>
  <si>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</si>
  <si>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</si>
  <si>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</si>
  <si>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</si>
  <si>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</si>
  <si>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</si>
  <si>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</si>
  <si>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</si>
  <si>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</si>
  <si>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</si>
  <si>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</si>
  <si>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</si>
  <si>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</si>
  <si>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</si>
  <si>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</si>
  <si>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</si>
  <si>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</si>
  <si>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</si>
  <si>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</si>
  <si>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</si>
  <si>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</si>
  <si>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</si>
  <si>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</si>
  <si>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</si>
  <si>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</si>
  <si>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</si>
  <si>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</si>
  <si>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</si>
  <si>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</si>
  <si>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</si>
  <si>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</si>
  <si>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</si>
  <si>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</si>
  <si>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</si>
  <si>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</si>
  <si>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</si>
  <si>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</si>
  <si>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</si>
  <si>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</si>
  <si>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</si>
  <si>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</si>
  <si>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</si>
  <si>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</si>
  <si>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</si>
  <si>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</si>
  <si>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</si>
  <si>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</si>
  <si>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</si>
  <si>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</si>
  <si>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</si>
  <si>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</si>
  <si>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</si>
  <si>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</si>
  <si>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</si>
  <si>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</si>
  <si>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</si>
  <si>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</si>
  <si>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</si>
  <si>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</si>
  <si>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</si>
  <si>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</si>
  <si>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</si>
  <si>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</si>
  <si>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</si>
  <si>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</si>
  <si>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</si>
  <si>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</si>
  <si>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</si>
  <si>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</si>
  <si>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</si>
  <si>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</si>
  <si>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</si>
  <si>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</si>
  <si>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</si>
  <si>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</si>
  <si>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</si>
  <si>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</si>
  <si>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</si>
  <si>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</si>
  <si>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</si>
  <si>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</si>
  <si>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</si>
  <si>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</si>
  <si>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</si>
  <si>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</si>
  <si>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</si>
  <si>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</si>
  <si>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</si>
  <si>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</si>
  <si>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</si>
  <si>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</si>
  <si>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</si>
  <si>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</si>
  <si>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</si>
  <si>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</si>
  <si>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</si>
  <si>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</si>
  <si>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</si>
  <si>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</si>
  <si>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</si>
  <si>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</si>
  <si>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</si>
  <si>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</si>
  <si>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</si>
  <si>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</si>
  <si>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</si>
  <si>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</si>
  <si>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</si>
  <si>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</si>
  <si>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</si>
  <si>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</si>
  <si>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</si>
  <si>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</si>
  <si>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</si>
  <si>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</si>
  <si>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</si>
  <si>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</si>
  <si>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</si>
  <si>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</si>
  <si>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</si>
  <si>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</si>
  <si>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</si>
  <si>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</si>
  <si>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</si>
  <si>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</si>
  <si>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</si>
  <si>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</si>
  <si>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</si>
  <si>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</si>
  <si>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</si>
  <si>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</si>
  <si>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</si>
  <si>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</si>
  <si>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</si>
  <si>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</si>
  <si>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</si>
  <si>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</si>
  <si>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</si>
  <si>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</si>
  <si>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</si>
  <si>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</si>
  <si>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</si>
  <si>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</si>
  <si>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</si>
  <si>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</si>
  <si>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</si>
  <si>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</si>
  <si>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</si>
  <si>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</si>
  <si>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</si>
  <si>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</si>
  <si>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</si>
  <si>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</si>
  <si>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</si>
  <si>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</si>
  <si>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</si>
  <si>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</si>
  <si>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</si>
  <si>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</si>
  <si>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</si>
  <si>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</si>
  <si>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</si>
  <si>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</si>
  <si>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</si>
  <si>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</si>
  <si>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</si>
  <si>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</si>
  <si>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</si>
  <si>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</si>
  <si>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</si>
  <si>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</si>
  <si>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</si>
  <si>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</si>
  <si>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</si>
  <si>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</si>
  <si>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</si>
  <si>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</si>
  <si>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</si>
  <si>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</si>
  <si>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</si>
  <si>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</si>
  <si>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</si>
  <si>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</si>
  <si>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</si>
  <si>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</si>
  <si>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</si>
  <si>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</si>
  <si>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</si>
  <si>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</si>
  <si>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</si>
  <si>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</si>
  <si>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</si>
  <si>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</si>
  <si>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</si>
  <si>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</si>
  <si>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</si>
  <si>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</si>
  <si>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</si>
  <si>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</si>
  <si>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</si>
  <si>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</si>
  <si>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</si>
  <si>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</si>
  <si>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</si>
  <si>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</si>
  <si>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</si>
  <si>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</si>
  <si>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</si>
  <si>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</si>
  <si>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</si>
  <si>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</si>
  <si>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</si>
  <si>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</si>
  <si>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</si>
  <si>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</si>
  <si>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</si>
  <si>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</si>
  <si>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</si>
  <si>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</si>
  <si>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</si>
  <si>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</si>
  <si>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</si>
  <si>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</si>
  <si>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</si>
  <si>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</si>
  <si>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</si>
  <si>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</si>
  <si>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</si>
  <si>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</si>
  <si>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</si>
  <si>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</si>
  <si>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</si>
  <si>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</si>
  <si>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</si>
  <si>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</si>
  <si>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</si>
  <si>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</si>
  <si>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</si>
  <si>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</si>
  <si>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</si>
  <si>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</si>
  <si>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</si>
  <si>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</si>
  <si>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</si>
  <si>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</si>
  <si>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</si>
  <si>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</si>
  <si>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</si>
  <si>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</si>
  <si>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</si>
  <si>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</si>
  <si>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</si>
  <si>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</si>
  <si>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</si>
  <si>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</si>
  <si>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</si>
  <si>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</si>
  <si>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</si>
  <si>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</si>
  <si>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</si>
  <si>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</si>
  <si>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</si>
  <si>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</si>
  <si>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</si>
  <si>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</si>
  <si>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</si>
  <si>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</si>
  <si>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</si>
  <si>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</si>
  <si>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</si>
  <si>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</si>
  <si>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</si>
  <si>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</si>
  <si>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</si>
  <si>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</si>
  <si>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</si>
  <si>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</si>
  <si>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</si>
  <si>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</si>
  <si>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</si>
  <si>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</si>
  <si>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</si>
  <si>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</si>
  <si>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</si>
  <si>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</si>
  <si>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</si>
  <si>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</si>
  <si>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</si>
  <si>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</si>
  <si>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</si>
  <si>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</si>
  <si>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</si>
  <si>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</si>
  <si>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</si>
  <si>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</si>
  <si>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</si>
  <si>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</si>
  <si>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</si>
  <si>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</si>
  <si>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</si>
  <si>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</si>
  <si>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</si>
  <si>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</si>
  <si>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</si>
  <si>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</si>
  <si>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</si>
  <si>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</si>
  <si>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</si>
  <si>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</si>
  <si>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</si>
  <si>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</si>
  <si>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</si>
  <si>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</si>
  <si>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</si>
  <si>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</si>
  <si>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</si>
  <si>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</si>
  <si>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</si>
  <si>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</si>
  <si>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</si>
  <si>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</si>
  <si>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</si>
  <si>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</si>
  <si>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</si>
  <si>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</si>
  <si>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</si>
  <si>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</si>
  <si>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</si>
  <si>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</si>
  <si>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</si>
  <si>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</si>
  <si>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</si>
  <si>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</si>
  <si>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</si>
  <si>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</si>
  <si>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</si>
  <si>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</si>
  <si>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</si>
  <si>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</si>
  <si>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</si>
  <si>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</si>
  <si>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</si>
  <si>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</si>
  <si>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</si>
  <si>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</si>
  <si>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</si>
  <si>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</si>
  <si>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</si>
  <si>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</si>
  <si>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</si>
  <si>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</si>
  <si>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</si>
  <si>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</si>
  <si>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</si>
  <si>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</si>
  <si>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</si>
  <si>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</si>
  <si>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</si>
  <si>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</si>
  <si>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</si>
  <si>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</si>
  <si>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</si>
  <si>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</si>
  <si>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</si>
  <si>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</si>
  <si>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</si>
  <si>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</si>
  <si>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</si>
  <si>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</si>
  <si>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</si>
  <si>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</si>
  <si>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</si>
  <si>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</si>
  <si>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</si>
  <si>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</si>
  <si>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</si>
  <si>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</si>
  <si>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</si>
  <si>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</si>
  <si>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</si>
  <si>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</si>
  <si>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</si>
  <si>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</si>
  <si>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</si>
  <si>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</si>
  <si>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</si>
  <si>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</si>
  <si>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</si>
  <si>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</si>
  <si>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</si>
  <si>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</si>
  <si>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</si>
  <si>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</si>
  <si>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</si>
  <si>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</si>
  <si>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</si>
  <si>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</si>
  <si>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</si>
  <si>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</si>
  <si>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</si>
  <si>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</si>
  <si>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</si>
  <si>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</si>
  <si>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</si>
  <si>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</si>
  <si>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</si>
  <si>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</si>
  <si>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</si>
  <si>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</si>
  <si>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</si>
  <si>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</si>
  <si>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</si>
  <si>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</si>
  <si>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</si>
  <si>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</si>
  <si>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</si>
  <si>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</si>
  <si>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</si>
  <si>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</si>
  <si>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</si>
  <si>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</si>
  <si>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</si>
  <si>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</si>
  <si>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</si>
  <si>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</si>
  <si>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</si>
  <si>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</si>
  <si>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</si>
  <si>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</si>
  <si>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</si>
  <si>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</si>
  <si>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</si>
  <si>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</si>
  <si>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</si>
  <si>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</si>
  <si>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</si>
  <si>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</si>
  <si>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</si>
  <si>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</si>
  <si>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</si>
  <si>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</si>
  <si>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</si>
  <si>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</si>
  <si>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</si>
  <si>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</si>
  <si>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</si>
  <si>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</si>
  <si>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</si>
  <si>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</si>
  <si>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</si>
  <si>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</si>
  <si>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</si>
  <si>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</si>
  <si>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</si>
  <si>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</si>
  <si>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</si>
  <si>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</si>
  <si>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</si>
  <si>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</si>
  <si>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</si>
  <si>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</si>
  <si>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</si>
  <si>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</si>
  <si>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</si>
  <si>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</si>
  <si>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</si>
  <si>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</si>
  <si>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</si>
  <si>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</si>
  <si>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</si>
  <si>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</si>
  <si>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</si>
  <si>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</si>
  <si>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</si>
  <si>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</si>
  <si>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</si>
  <si>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</si>
  <si>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</si>
  <si>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</si>
  <si>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</si>
  <si>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</si>
  <si>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</si>
  <si>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</si>
  <si>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</si>
  <si>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</si>
  <si>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</si>
  <si>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</si>
  <si>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</si>
  <si>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</si>
  <si>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</si>
  <si>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</si>
  <si>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</si>
  <si>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</si>
  <si>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</si>
  <si>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</si>
  <si>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</si>
  <si>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</si>
  <si>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</si>
  <si>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</si>
  <si>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</si>
  <si>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</si>
  <si>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</si>
  <si>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</si>
  <si>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</si>
  <si>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</si>
  <si>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</si>
  <si>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</si>
  <si>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</si>
  <si>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</si>
  <si>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</si>
  <si>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</si>
  <si>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</si>
  <si>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</si>
  <si>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</si>
  <si>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</si>
  <si>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</si>
  <si>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</si>
  <si>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</si>
  <si>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</si>
  <si>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</si>
  <si>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</si>
  <si>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</si>
  <si>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</si>
  <si>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</si>
  <si>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</si>
  <si>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</si>
  <si>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</si>
  <si>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</si>
  <si>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</si>
  <si>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</si>
  <si>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</si>
  <si>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</si>
  <si>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</si>
  <si>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</si>
  <si>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</si>
  <si>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</si>
  <si>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</si>
  <si>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</si>
  <si>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</si>
  <si>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</si>
  <si>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</si>
  <si>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</si>
  <si>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</si>
  <si>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</si>
  <si>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</si>
  <si>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</si>
  <si>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</si>
  <si>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</si>
  <si>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</si>
  <si>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</si>
  <si>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</si>
  <si>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</si>
  <si>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</si>
  <si>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</si>
  <si>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</si>
  <si>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</si>
  <si>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</si>
  <si>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</si>
  <si>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</si>
  <si>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</si>
  <si>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</si>
  <si>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</si>
  <si>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</si>
  <si>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</si>
  <si>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</si>
  <si>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</si>
  <si>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</si>
  <si>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</si>
  <si>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</si>
  <si>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</si>
  <si>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</si>
  <si>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</si>
  <si>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</si>
  <si>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</si>
  <si>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</si>
  <si>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</si>
  <si>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</si>
  <si>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</si>
  <si>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</si>
  <si>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</si>
  <si>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</si>
  <si>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</si>
  <si>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</si>
  <si>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</si>
  <si>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</si>
  <si>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</si>
  <si>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</si>
  <si>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</si>
  <si>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</si>
  <si>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</si>
  <si>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</si>
  <si>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</si>
  <si>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</si>
  <si>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</si>
  <si>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</si>
  <si>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</si>
  <si>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</si>
  <si>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</si>
  <si>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</si>
  <si>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</si>
  <si>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</si>
  <si>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</si>
  <si>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</si>
  <si>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</si>
  <si>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</si>
  <si>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</si>
  <si>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</si>
  <si>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</si>
  <si>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</si>
  <si>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</si>
  <si>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</si>
  <si>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</si>
  <si>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</si>
  <si>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</si>
  <si>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</si>
  <si>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</si>
  <si>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</si>
  <si>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</si>
  <si>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</si>
  <si>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</si>
  <si>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</si>
  <si>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</si>
  <si>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</si>
  <si>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</si>
  <si>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</si>
  <si>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</si>
  <si>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</si>
  <si>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</si>
  <si>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</si>
  <si>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</si>
  <si>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</si>
  <si>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</si>
  <si>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</si>
  <si>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</si>
  <si>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</si>
  <si>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</si>
  <si>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</si>
  <si>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</si>
  <si>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</si>
  <si>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</si>
  <si>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</si>
  <si>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</si>
  <si>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</si>
  <si>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</si>
  <si>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</si>
  <si>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</si>
  <si>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</si>
  <si>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</si>
  <si>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</si>
  <si>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</si>
  <si>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</si>
  <si>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</si>
  <si>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</si>
  <si>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</si>
  <si>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</si>
  <si>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</si>
  <si>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</si>
  <si>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</si>
  <si>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</si>
  <si>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</si>
  <si>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</si>
  <si>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</si>
  <si>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</si>
  <si>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</si>
  <si>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</si>
  <si>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</si>
  <si>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</si>
  <si>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</si>
  <si>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</si>
  <si>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</si>
  <si>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</si>
  <si>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</si>
  <si>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</si>
  <si>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</si>
  <si>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</si>
  <si>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</si>
  <si>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</si>
  <si>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</si>
  <si>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</si>
  <si>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</si>
  <si>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</si>
  <si>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</si>
  <si>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</si>
  <si>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</si>
  <si>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</si>
  <si>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</si>
  <si>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</si>
  <si>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</si>
  <si>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</si>
  <si>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</si>
  <si>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</si>
  <si>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</si>
  <si>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</si>
  <si>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</si>
  <si>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</si>
  <si>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</si>
  <si>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</si>
  <si>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</si>
  <si>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</si>
  <si>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</si>
  <si>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</si>
  <si>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</si>
  <si>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</si>
  <si>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</si>
  <si>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</si>
  <si>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</si>
  <si>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</si>
  <si>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</si>
  <si>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</si>
  <si>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</si>
  <si>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</si>
  <si>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</si>
  <si>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</si>
  <si>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</si>
  <si>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</si>
  <si>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</si>
  <si>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</si>
  <si>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</si>
  <si>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</si>
  <si>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</si>
  <si>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</si>
  <si>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</si>
  <si>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</si>
  <si>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</si>
  <si>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</si>
  <si>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</si>
  <si>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</si>
  <si>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</si>
  <si>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</si>
  <si>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</si>
  <si>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</si>
  <si>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</si>
  <si>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</si>
  <si>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</si>
  <si>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</si>
  <si>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</si>
  <si>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</si>
  <si>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</si>
  <si>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</si>
  <si>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</si>
  <si>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</si>
  <si>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</si>
  <si>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</si>
  <si>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</si>
  <si>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</si>
  <si>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</si>
  <si>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</si>
  <si>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</si>
  <si>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</si>
  <si>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</si>
  <si>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</si>
  <si>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</si>
  <si>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</si>
  <si>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</si>
  <si>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</si>
  <si>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</si>
  <si>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</si>
  <si>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</si>
  <si>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</si>
  <si>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</si>
  <si>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</si>
  <si>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</si>
  <si>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</si>
  <si>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</si>
  <si>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</si>
  <si>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</si>
  <si>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</si>
  <si>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</si>
  <si>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</si>
  <si>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</si>
  <si>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</si>
  <si>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</si>
  <si>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</si>
  <si>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</si>
  <si>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</si>
  <si>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</si>
  <si>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</si>
  <si>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</si>
  <si>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</si>
  <si>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</si>
  <si>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</si>
  <si>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</si>
  <si>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</si>
  <si>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</si>
  <si>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</si>
  <si>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</si>
  <si>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</si>
  <si>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</si>
  <si>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</si>
  <si>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</si>
  <si>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</si>
  <si>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</si>
  <si>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</si>
  <si>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</si>
  <si>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</si>
  <si>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</si>
  <si>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</si>
  <si>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</si>
  <si>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</si>
  <si>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</si>
  <si>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</si>
  <si>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</si>
  <si>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</si>
  <si>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</si>
  <si>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</si>
  <si>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</si>
  <si>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</si>
  <si>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</si>
  <si>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</si>
  <si>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</si>
  <si>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</si>
  <si>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</si>
  <si>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</si>
  <si>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</si>
  <si>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</si>
  <si>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</si>
  <si>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</si>
  <si>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</si>
  <si>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</si>
  <si>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</si>
  <si>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</si>
  <si>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</si>
  <si>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</si>
  <si>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</si>
  <si>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</si>
  <si>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</si>
  <si>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</si>
  <si>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</si>
  <si>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</si>
  <si>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</si>
  <si>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</si>
  <si>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</si>
  <si>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</si>
  <si>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</si>
  <si>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</si>
  <si>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</si>
  <si>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</si>
  <si>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</si>
  <si>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</si>
  <si>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</si>
  <si>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</si>
  <si>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</si>
  <si>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</si>
  <si>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</si>
  <si>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</si>
  <si>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</si>
  <si>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</si>
  <si>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</si>
  <si>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</si>
  <si>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</si>
  <si>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</si>
  <si>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</si>
  <si>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</si>
  <si>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</si>
  <si>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</si>
  <si>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</si>
  <si>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</si>
  <si>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</si>
  <si>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</si>
  <si>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</si>
  <si>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</si>
  <si>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</si>
  <si>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</si>
  <si>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</si>
  <si>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</si>
  <si>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</si>
  <si>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</si>
  <si>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</si>
  <si>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</si>
  <si>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</si>
  <si>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</si>
  <si>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</si>
  <si>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</si>
  <si>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</si>
  <si>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</si>
  <si>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</si>
  <si>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</si>
  <si>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</si>
  <si>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</si>
  <si>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</si>
  <si>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</si>
  <si>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</si>
  <si>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</si>
  <si>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</si>
  <si>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</si>
  <si>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</si>
  <si>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</si>
  <si>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</si>
  <si>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</si>
  <si>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</si>
  <si>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</si>
  <si>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</si>
  <si>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</si>
  <si>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</si>
  <si>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</si>
  <si>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</si>
  <si>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</si>
  <si>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</si>
  <si>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</si>
  <si>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</si>
  <si>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</si>
  <si>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</si>
  <si>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</si>
  <si>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</si>
  <si>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</si>
  <si>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</si>
  <si>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</si>
  <si>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</si>
  <si>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</si>
  <si>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</si>
  <si>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</si>
  <si>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</si>
  <si>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</si>
  <si>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</si>
  <si>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</si>
  <si>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</si>
  <si>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</si>
  <si>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</si>
  <si>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</si>
  <si>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</si>
  <si>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</si>
  <si>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</si>
  <si>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</si>
  <si>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</si>
  <si>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</si>
  <si>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</si>
  <si>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</si>
  <si>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</si>
  <si>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</si>
  <si>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</si>
  <si>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</si>
  <si>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</si>
  <si>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</si>
  <si>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</si>
  <si>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</si>
  <si>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</si>
  <si>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</si>
  <si>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</si>
  <si>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</si>
  <si>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</si>
  <si>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</si>
  <si>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</si>
  <si>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</si>
  <si>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</si>
  <si>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</si>
  <si>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</si>
  <si>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</si>
  <si>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</si>
  <si>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</si>
  <si>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</si>
  <si>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</si>
  <si>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</si>
  <si>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</si>
  <si>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</si>
  <si>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</si>
  <si>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</si>
  <si>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</si>
  <si>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</si>
  <si>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</si>
  <si>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</si>
  <si>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</si>
  <si>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</si>
  <si>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</si>
  <si>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</si>
  <si>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</si>
  <si>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</si>
  <si>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</si>
  <si>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</si>
  <si>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</si>
  <si>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</si>
  <si>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</si>
  <si>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</si>
  <si>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</si>
  <si>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</si>
  <si>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</si>
  <si>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</si>
  <si>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</si>
  <si>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</si>
  <si>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</si>
  <si>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</si>
  <si>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</si>
  <si>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</si>
  <si>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</si>
  <si>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</si>
  <si>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</si>
  <si>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</si>
  <si>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</si>
  <si>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</si>
  <si>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</si>
  <si>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</si>
  <si>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</si>
  <si>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</si>
  <si>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</si>
  <si>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</si>
  <si>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</si>
  <si>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</si>
  <si>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</si>
  <si>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</si>
  <si>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</si>
  <si>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</si>
  <si>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</si>
  <si>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</si>
  <si>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</si>
  <si>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</si>
  <si>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</si>
  <si>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</si>
  <si>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</si>
  <si>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</si>
  <si>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</si>
  <si>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</si>
  <si>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</si>
  <si>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</si>
  <si>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</si>
  <si>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</si>
  <si>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</si>
  <si>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</si>
  <si>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</si>
  <si>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</si>
  <si>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</si>
  <si>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</si>
  <si>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</si>
  <si>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</si>
  <si>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</si>
  <si>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</si>
  <si>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</si>
  <si>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</si>
  <si>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</si>
  <si>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</si>
  <si>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</si>
  <si>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</si>
  <si>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</si>
  <si>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</si>
  <si>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</si>
  <si>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</si>
  <si>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</si>
  <si>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</si>
  <si>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</si>
  <si>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</si>
  <si>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</si>
  <si>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</si>
  <si>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</si>
  <si>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</si>
  <si>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</si>
  <si>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</si>
  <si>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</si>
  <si>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</si>
  <si>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</si>
  <si>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</si>
  <si>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</si>
  <si>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</si>
  <si>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</si>
  <si>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</si>
  <si>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</si>
  <si>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</si>
  <si>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</si>
  <si>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</si>
  <si>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</si>
  <si>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</si>
  <si>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</si>
  <si>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</si>
  <si>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</si>
  <si>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</si>
  <si>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</si>
  <si>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</si>
  <si>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</si>
  <si>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</si>
  <si>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</si>
  <si>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</si>
  <si>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</si>
  <si>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</si>
  <si>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</si>
  <si>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</si>
  <si>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</si>
  <si>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</si>
  <si>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</si>
  <si>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</si>
  <si>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</si>
  <si>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</si>
  <si>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</si>
  <si>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</si>
  <si>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</si>
  <si>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</si>
  <si>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</si>
  <si>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</si>
  <si>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</si>
  <si>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</si>
  <si>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</si>
  <si>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</si>
  <si>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</si>
  <si>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</si>
  <si>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</si>
  <si>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</si>
  <si>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</si>
  <si>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</si>
  <si>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</si>
  <si>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</si>
  <si>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</si>
  <si>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</si>
  <si>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</si>
  <si>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</si>
  <si>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</si>
  <si>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</si>
  <si>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</si>
  <si>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</si>
  <si>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</si>
  <si>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</si>
  <si>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</si>
  <si>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</si>
  <si>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</si>
  <si>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</si>
  <si>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</si>
  <si>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</si>
  <si>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</si>
  <si>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</si>
  <si>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</si>
  <si>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</si>
  <si>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</si>
  <si>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</si>
  <si>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</si>
  <si>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</si>
  <si>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</si>
  <si>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</si>
  <si>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</si>
  <si>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</si>
  <si>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</si>
  <si>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</si>
  <si>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</si>
  <si>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</si>
  <si>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</si>
  <si>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</si>
  <si>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</si>
  <si>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</si>
  <si>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</si>
  <si>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</si>
  <si>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</si>
  <si>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</si>
  <si>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</si>
  <si>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</si>
  <si>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</si>
  <si>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</si>
  <si>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</si>
  <si>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</si>
  <si>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</si>
  <si>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</si>
  <si>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</si>
  <si>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</si>
  <si>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</si>
  <si>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</si>
  <si>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</si>
  <si>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</si>
  <si>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</si>
  <si>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</si>
  <si>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</si>
  <si>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</si>
  <si>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</si>
  <si>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</si>
  <si>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</si>
  <si>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</si>
  <si>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</si>
  <si>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</si>
  <si>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</si>
  <si>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</si>
  <si>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</si>
  <si>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</si>
  <si>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</si>
  <si>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</si>
  <si>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</si>
  <si>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</si>
  <si>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</si>
  <si>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</si>
  <si>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</si>
  <si>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</si>
  <si>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</si>
  <si>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</si>
  <si>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</si>
  <si>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</si>
  <si>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</si>
  <si>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</si>
  <si>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</si>
  <si>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</si>
  <si>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</si>
  <si>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</si>
  <si>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</si>
  <si>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</si>
  <si>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</si>
  <si>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</si>
  <si>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</si>
  <si>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</si>
  <si>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</si>
  <si>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</si>
  <si>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</si>
  <si>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</si>
  <si>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</si>
  <si>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</si>
  <si>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</si>
  <si>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</si>
  <si>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</si>
  <si>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</si>
  <si>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</si>
  <si>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</si>
  <si>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</si>
  <si>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</si>
  <si>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</si>
  <si>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</si>
  <si>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</si>
  <si>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</si>
  <si>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</si>
  <si>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</si>
  <si>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</si>
  <si>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</si>
  <si>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</si>
  <si>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</si>
  <si>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</si>
  <si>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</si>
  <si>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</si>
  <si>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</si>
  <si>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</si>
  <si>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</si>
  <si>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</si>
  <si>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</si>
  <si>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</si>
  <si>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</si>
  <si>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</si>
  <si>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</si>
  <si>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</si>
  <si>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</si>
  <si>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</si>
  <si>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</si>
  <si>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</si>
  <si>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</si>
  <si>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</si>
  <si>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</si>
  <si>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</si>
  <si>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</si>
  <si>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</si>
  <si>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</si>
  <si>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</si>
  <si>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</si>
  <si>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</si>
  <si>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</si>
  <si>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</si>
  <si>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</si>
  <si>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</si>
  <si>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</si>
  <si>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</si>
  <si>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</si>
  <si>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</si>
  <si>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</si>
  <si>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</si>
  <si>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</si>
  <si>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</si>
  <si>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</si>
  <si>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</si>
  <si>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</si>
  <si>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</si>
  <si>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</si>
  <si>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</si>
  <si>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</si>
  <si>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</si>
  <si>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</si>
  <si>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</si>
  <si>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</si>
  <si>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</si>
  <si>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</si>
  <si>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</si>
  <si>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</si>
  <si>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</si>
  <si>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</si>
  <si>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</si>
  <si>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</si>
  <si>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</si>
  <si>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</si>
  <si>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</si>
  <si>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</si>
  <si>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</si>
  <si>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</si>
  <si>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</si>
  <si>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</si>
  <si>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</si>
  <si>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</si>
  <si>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</si>
  <si>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</si>
  <si>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</si>
  <si>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</si>
  <si>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</si>
  <si>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</si>
  <si>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</si>
  <si>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</si>
  <si>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</si>
  <si>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</si>
  <si>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</si>
  <si>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</si>
  <si>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</si>
  <si>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</si>
  <si>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</si>
  <si>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</si>
  <si>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</si>
  <si>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</si>
  <si>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</si>
  <si>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</si>
  <si>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</si>
  <si>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</si>
  <si>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</si>
  <si>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</si>
  <si>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</si>
  <si>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</si>
  <si>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</si>
  <si>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</si>
  <si>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</si>
  <si>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</si>
  <si>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</si>
  <si>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</si>
  <si>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</si>
  <si>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</si>
  <si>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</si>
  <si>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</si>
  <si>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</si>
  <si>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</si>
  <si>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</si>
  <si>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</si>
  <si>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</si>
  <si>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</si>
  <si>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</si>
  <si>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</si>
  <si>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</si>
  <si>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</si>
  <si>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</si>
  <si>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</si>
  <si>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</si>
  <si>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</si>
  <si>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</si>
  <si>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</si>
  <si>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</si>
  <si>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</si>
  <si>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</si>
  <si>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</si>
  <si>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</si>
  <si>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</si>
  <si>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</si>
  <si>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</si>
  <si>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</si>
  <si>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</si>
  <si>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</si>
  <si>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</si>
  <si>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</si>
  <si>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</si>
  <si>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</si>
  <si>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</si>
  <si>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</si>
  <si>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</si>
  <si>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</si>
  <si>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</si>
  <si>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</si>
  <si>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</si>
  <si>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</si>
  <si>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</si>
  <si>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</si>
  <si>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</si>
  <si>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</si>
  <si>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</si>
  <si>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</si>
  <si>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</si>
  <si>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</si>
  <si>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</si>
  <si>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</si>
  <si>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</si>
  <si>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</si>
  <si>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</si>
  <si>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</si>
  <si>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</si>
  <si>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</si>
  <si>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</si>
  <si>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</si>
  <si>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</si>
  <si>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</si>
  <si>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</si>
  <si>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</si>
  <si>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</si>
  <si>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</si>
  <si>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</si>
  <si>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</si>
  <si>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</si>
  <si>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</si>
  <si>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</si>
  <si>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</si>
  <si>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</si>
  <si>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</si>
  <si>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</si>
  <si>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</si>
  <si>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</si>
  <si>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</si>
  <si>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</si>
  <si>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</si>
  <si>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</si>
  <si>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</si>
  <si>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</si>
  <si>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</si>
  <si>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</si>
  <si>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</si>
  <si>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</si>
  <si>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</si>
  <si>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</si>
  <si>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</si>
  <si>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</si>
  <si>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</si>
  <si>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</si>
  <si>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</si>
  <si>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</si>
  <si>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</si>
  <si>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</si>
  <si>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</si>
  <si>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</si>
  <si>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</si>
  <si>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</si>
  <si>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</si>
  <si>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</si>
  <si>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</si>
  <si>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</si>
  <si>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</si>
  <si>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</si>
  <si>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</si>
  <si>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</si>
  <si>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</si>
  <si>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</si>
  <si>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</si>
  <si>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</si>
  <si>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</si>
  <si>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</si>
  <si>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</si>
  <si>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</si>
  <si>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</si>
  <si>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</si>
  <si>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</si>
  <si>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</si>
  <si>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</si>
  <si>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</si>
  <si>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</si>
  <si>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</si>
  <si>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</si>
  <si>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</si>
  <si>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</si>
  <si>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</si>
  <si>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</si>
  <si>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</si>
  <si>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</si>
  <si>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</si>
  <si>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</si>
  <si>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</si>
  <si>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</si>
  <si>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</si>
  <si>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</si>
  <si>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</si>
  <si>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</si>
  <si>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</si>
  <si>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</si>
  <si>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</si>
  <si>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</si>
  <si>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</si>
  <si>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</si>
  <si>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</si>
  <si>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</si>
  <si>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</si>
  <si>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</si>
  <si>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</si>
  <si>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</si>
  <si>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</si>
  <si>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</si>
  <si>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</si>
  <si>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</si>
  <si>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</si>
  <si>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</si>
  <si>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</si>
  <si>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</si>
  <si>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</si>
  <si>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</si>
  <si>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</si>
  <si>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</si>
  <si>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</si>
  <si>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</si>
  <si>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</si>
  <si>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</si>
  <si>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</si>
  <si>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</si>
  <si>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</si>
  <si>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</si>
  <si>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</si>
  <si>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</si>
  <si>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</si>
  <si>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</si>
  <si>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</si>
  <si>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</si>
  <si>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</si>
  <si>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</si>
  <si>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</si>
  <si>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</si>
  <si>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</si>
  <si>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</si>
  <si>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</si>
  <si>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</si>
  <si>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</si>
  <si>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</si>
  <si>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</si>
  <si>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</si>
  <si>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</si>
  <si>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</si>
  <si>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</si>
  <si>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</si>
  <si>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</si>
  <si>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</si>
  <si>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</si>
  <si>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</si>
  <si>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</si>
  <si>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</si>
  <si>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</si>
  <si>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</si>
  <si>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</si>
  <si>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</si>
  <si>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</si>
  <si>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</si>
  <si>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</si>
  <si>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</si>
  <si>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</si>
  <si>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</si>
  <si>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</si>
  <si>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</si>
  <si>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</si>
  <si>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</si>
  <si>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</si>
  <si>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</si>
  <si>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</si>
  <si>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</si>
  <si>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</si>
  <si>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</si>
  <si>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</si>
  <si>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</si>
  <si>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</si>
  <si>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</si>
  <si>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</si>
  <si>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</si>
  <si>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</si>
  <si>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</si>
  <si>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</si>
  <si>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</si>
  <si>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</si>
  <si>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</si>
  <si>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</si>
  <si>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</si>
  <si>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</si>
  <si>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</si>
  <si>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</si>
  <si>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</si>
  <si>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</si>
  <si>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</si>
  <si>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</si>
  <si>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</si>
  <si>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</si>
  <si>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</si>
  <si>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</si>
  <si>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</si>
  <si>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</si>
  <si>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</si>
  <si>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</si>
  <si>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</si>
  <si>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</si>
  <si>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</si>
  <si>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</si>
  <si>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</si>
  <si>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</si>
  <si>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</si>
  <si>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</si>
  <si>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</si>
  <si>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</si>
  <si>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</si>
  <si>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</si>
  <si>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</si>
  <si>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</si>
  <si>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</si>
  <si>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</si>
  <si>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</si>
  <si>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</si>
  <si>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</si>
  <si>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</si>
  <si>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</si>
  <si>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</si>
  <si>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</si>
  <si>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</si>
  <si>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</si>
  <si>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</si>
  <si>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</si>
  <si>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</si>
  <si>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</si>
  <si>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</si>
  <si>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</si>
  <si>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</si>
  <si>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</si>
  <si>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</si>
  <si>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</si>
  <si>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</si>
  <si>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</si>
  <si>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</si>
  <si>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</si>
  <si>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</si>
  <si>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</si>
  <si>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</si>
  <si>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</si>
  <si>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</si>
  <si>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</si>
  <si>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</si>
  <si>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</si>
  <si>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</si>
  <si>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</si>
  <si>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</si>
  <si>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</si>
  <si>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</si>
  <si>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</si>
  <si>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</si>
  <si>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</si>
  <si>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</si>
  <si>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</si>
  <si>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</si>
  <si>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</si>
  <si>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</si>
  <si>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</si>
  <si>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</si>
  <si>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</si>
  <si>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</si>
  <si>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</si>
  <si>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</si>
  <si>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</si>
  <si>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</si>
  <si>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</si>
  <si>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</si>
  <si>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</si>
  <si>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</si>
  <si>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</si>
  <si>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</si>
  <si>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</si>
  <si>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</si>
  <si>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</si>
  <si>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</si>
  <si>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</si>
  <si>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</si>
  <si>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</si>
  <si>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</si>
  <si>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</si>
  <si>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</si>
  <si>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</si>
  <si>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</si>
  <si>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</si>
  <si>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</si>
  <si>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</si>
  <si>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</si>
  <si>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</si>
  <si>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</si>
  <si>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</si>
  <si>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</si>
  <si>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</si>
  <si>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</si>
  <si>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</si>
  <si>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</si>
  <si>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</si>
  <si>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</si>
  <si>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</si>
  <si>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</si>
  <si>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</si>
  <si>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</si>
  <si>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</si>
  <si>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</si>
  <si>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</si>
  <si>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</si>
  <si>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</si>
  <si>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</si>
  <si>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</si>
  <si>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</si>
  <si>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</si>
  <si>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</si>
  <si>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</si>
  <si>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</si>
  <si>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</si>
  <si>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</si>
  <si>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</si>
  <si>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</si>
  <si>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</si>
  <si>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</si>
  <si>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</si>
  <si>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</si>
  <si>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</si>
  <si>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</si>
  <si>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</si>
  <si>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</si>
  <si>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</si>
  <si>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</si>
  <si>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</si>
  <si>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</si>
  <si>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</si>
  <si>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</si>
  <si>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</si>
  <si>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</si>
  <si>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</si>
  <si>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</si>
  <si>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</si>
  <si>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</si>
  <si>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</si>
  <si>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</si>
  <si>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</si>
  <si>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</si>
  <si>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</si>
  <si>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</si>
  <si>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</si>
  <si>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</si>
  <si>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</si>
  <si>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</si>
  <si>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</si>
  <si>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</si>
  <si>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</si>
  <si>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</si>
  <si>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</si>
  <si>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</si>
  <si>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</si>
  <si>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</si>
  <si>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</si>
  <si>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</si>
  <si>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</si>
  <si>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</si>
  <si>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</si>
  <si>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</si>
  <si>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</si>
  <si>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</si>
  <si>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</si>
  <si>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</si>
  <si>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</si>
  <si>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</si>
  <si>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</si>
  <si>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</si>
  <si>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</si>
  <si>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</si>
  <si>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</si>
  <si>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</si>
  <si>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</si>
  <si>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</si>
  <si>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</si>
  <si>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</si>
  <si>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</si>
  <si>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</si>
  <si>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</si>
  <si>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</si>
  <si>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</si>
  <si>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</si>
  <si>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</si>
  <si>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</si>
  <si>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</si>
  <si>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</si>
  <si>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</si>
  <si>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</si>
  <si>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</si>
  <si>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</si>
  <si>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</si>
  <si>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</si>
  <si>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</si>
  <si>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</si>
  <si>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</si>
  <si>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</si>
  <si>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</si>
  <si>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</si>
  <si>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</si>
  <si>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</si>
  <si>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</si>
  <si>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</si>
  <si>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</si>
  <si>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</si>
  <si>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</si>
  <si>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</si>
  <si>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</si>
  <si>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</si>
  <si>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</si>
  <si>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</si>
  <si>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</si>
  <si>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</si>
  <si>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</si>
  <si>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</si>
  <si>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</si>
  <si>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</si>
  <si>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</si>
  <si>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</si>
  <si>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</si>
  <si>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</si>
  <si>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</si>
  <si>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</si>
  <si>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</si>
  <si>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</si>
  <si>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</si>
  <si>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</si>
  <si>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</si>
  <si>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</si>
  <si>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</si>
  <si>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</si>
  <si>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</si>
  <si>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</si>
  <si>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</si>
  <si>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</si>
  <si>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</si>
  <si>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</si>
  <si>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</si>
  <si>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</si>
  <si>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</si>
  <si>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</si>
  <si>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</si>
  <si>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</si>
  <si>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</si>
  <si>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</si>
  <si>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</si>
  <si>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</si>
  <si>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</si>
  <si>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</si>
  <si>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</si>
  <si>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</si>
  <si>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</si>
  <si>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</si>
  <si>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</si>
  <si>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</si>
  <si>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</si>
  <si>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</si>
  <si>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</si>
  <si>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</si>
  <si>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</si>
  <si>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</si>
  <si>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</si>
  <si>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</si>
  <si>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</si>
  <si>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</si>
  <si>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</si>
  <si>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</si>
  <si>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</si>
  <si>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</si>
  <si>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</si>
  <si>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</si>
  <si>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</si>
  <si>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</si>
  <si>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</si>
  <si>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</si>
  <si>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</si>
  <si>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</si>
  <si>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</si>
  <si>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</si>
  <si>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</si>
  <si>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</si>
  <si>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</si>
  <si>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</si>
  <si>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</si>
  <si>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</si>
  <si>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</si>
  <si>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</si>
  <si>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</si>
  <si>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</si>
  <si>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</si>
  <si>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</si>
  <si>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</si>
  <si>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</si>
  <si>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</si>
  <si>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</si>
  <si>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</si>
  <si>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</si>
  <si>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</si>
  <si>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</si>
  <si>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</si>
  <si>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</si>
  <si>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</si>
  <si>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</si>
  <si>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</si>
  <si>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</si>
  <si>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</si>
  <si>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</si>
  <si>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</si>
  <si>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</si>
  <si>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</si>
  <si>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</si>
  <si>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</si>
  <si>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</si>
  <si>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</si>
  <si>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</si>
  <si>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</si>
  <si>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</si>
  <si>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</si>
  <si>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</si>
  <si>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</si>
  <si>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</si>
  <si>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</si>
  <si>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</si>
  <si>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</si>
  <si>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</si>
  <si>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</si>
  <si>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</si>
  <si>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</si>
  <si>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</si>
  <si>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</si>
  <si>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</si>
  <si>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</si>
  <si>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</si>
  <si>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</si>
  <si>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</si>
  <si>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</si>
  <si>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</si>
  <si>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</si>
  <si>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</si>
  <si>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</si>
  <si>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</si>
  <si>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</si>
  <si>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</si>
  <si>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</si>
  <si>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</si>
  <si>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</si>
  <si>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</si>
  <si>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</si>
  <si>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</si>
  <si>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</si>
  <si>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</si>
  <si>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</si>
  <si>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</si>
  <si>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</si>
  <si>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</si>
  <si>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</si>
  <si>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</si>
  <si>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</si>
  <si>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</si>
  <si>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</si>
  <si>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</si>
  <si>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</si>
  <si>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</si>
  <si>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</si>
  <si>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</si>
  <si>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</si>
  <si>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</si>
  <si>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</si>
  <si>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</si>
  <si>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</si>
  <si>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</si>
  <si>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</si>
  <si>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</si>
  <si>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</si>
  <si>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</si>
  <si>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</si>
  <si>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</si>
  <si>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</si>
  <si>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</si>
  <si>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</si>
  <si>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</si>
  <si>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</si>
  <si>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</si>
  <si>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</si>
  <si>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</si>
  <si>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</si>
  <si>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</si>
  <si>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</si>
  <si>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</si>
  <si>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</si>
  <si>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</si>
  <si>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</si>
  <si>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</si>
  <si>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</si>
  <si>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</si>
  <si>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</si>
  <si>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</si>
  <si>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</si>
  <si>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</si>
  <si>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</si>
  <si>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</si>
  <si>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</si>
  <si>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</si>
  <si>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</si>
  <si>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</si>
  <si>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</si>
  <si>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</si>
  <si>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</si>
  <si>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</si>
  <si>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</si>
  <si>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</si>
  <si>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</si>
  <si>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</si>
  <si>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</si>
  <si>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</si>
  <si>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</si>
  <si>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</si>
  <si>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</si>
  <si>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</si>
  <si>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</si>
  <si>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</si>
  <si>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</si>
  <si>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</si>
  <si>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</si>
  <si>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</si>
  <si>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</si>
  <si>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</si>
  <si>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</si>
  <si>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</si>
  <si>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</si>
  <si>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</si>
  <si>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</si>
  <si>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</si>
  <si>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</si>
  <si>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</si>
  <si>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</si>
  <si>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</si>
  <si>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</si>
  <si>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</si>
  <si>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</si>
  <si>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</si>
  <si>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</si>
  <si>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</si>
  <si>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</si>
  <si>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</si>
  <si>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</si>
  <si>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</si>
  <si>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</si>
  <si>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</si>
  <si>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</si>
  <si>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</si>
  <si>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</si>
  <si>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</si>
  <si>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</si>
  <si>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</si>
  <si>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</si>
  <si>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</si>
  <si>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</si>
  <si>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</si>
  <si>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</si>
  <si>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</si>
  <si>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</si>
  <si>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</si>
  <si>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</si>
  <si>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</si>
  <si>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</si>
  <si>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</si>
  <si>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</si>
  <si>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</si>
  <si>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</si>
  <si>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</si>
  <si>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</si>
  <si>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</si>
  <si>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</si>
  <si>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</si>
  <si>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</si>
  <si>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</si>
  <si>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</si>
  <si>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</si>
  <si>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</si>
  <si>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</si>
  <si>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</si>
  <si>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</si>
  <si>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</si>
  <si>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</si>
  <si>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</si>
  <si>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</si>
  <si>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</si>
  <si>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</si>
  <si>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</si>
  <si>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</si>
  <si>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</si>
  <si>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</si>
  <si>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</si>
  <si>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</si>
  <si>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</si>
  <si>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</si>
  <si>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</si>
  <si>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</si>
  <si>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</si>
  <si>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</si>
  <si>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</si>
  <si>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</si>
  <si>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</si>
  <si>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</si>
  <si>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</si>
  <si>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</si>
  <si>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</si>
  <si>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</si>
  <si>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</si>
  <si>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</si>
  <si>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</si>
  <si>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</si>
  <si>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</si>
  <si>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</si>
  <si>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</si>
  <si>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</si>
  <si>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</si>
  <si>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</si>
  <si>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</si>
  <si>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</si>
  <si>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</si>
  <si>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</si>
  <si>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</si>
  <si>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</si>
  <si>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</si>
  <si>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</si>
  <si>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</si>
  <si>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</si>
  <si>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</si>
  <si>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</si>
  <si>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</si>
  <si>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</si>
  <si>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</si>
  <si>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</si>
  <si>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</si>
  <si>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</si>
  <si>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</si>
  <si>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</si>
  <si>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</si>
  <si>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</si>
  <si>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</si>
  <si>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</si>
  <si>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</si>
  <si>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</si>
  <si>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</si>
  <si>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</si>
  <si>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</si>
  <si>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</si>
  <si>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</si>
  <si>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</si>
  <si>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</si>
  <si>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</si>
  <si>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</si>
  <si>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</si>
  <si>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</si>
  <si>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</si>
  <si>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</si>
  <si>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</si>
  <si>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</si>
  <si>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</si>
  <si>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</si>
  <si>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</si>
  <si>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</si>
  <si>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</si>
  <si>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</si>
  <si>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</si>
  <si>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</si>
  <si>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</si>
  <si>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</si>
  <si>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</si>
  <si>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</si>
  <si>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</si>
  <si>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</si>
  <si>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</si>
  <si>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</si>
  <si>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</si>
  <si>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</si>
  <si>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</si>
  <si>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</si>
  <si>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</si>
  <si>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</si>
  <si>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</si>
  <si>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</si>
  <si>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</si>
  <si>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</si>
  <si>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</si>
  <si>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</si>
  <si>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</si>
  <si>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</si>
  <si>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</si>
  <si>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</si>
  <si>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</si>
  <si>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</si>
  <si>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</si>
  <si>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</si>
  <si>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</si>
  <si>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</si>
  <si>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</si>
  <si>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</si>
  <si>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</si>
  <si>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</si>
  <si>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</si>
  <si>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</si>
  <si>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</si>
  <si>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</si>
  <si>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</si>
  <si>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</si>
  <si>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</si>
  <si>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</si>
  <si>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</si>
  <si>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</si>
  <si>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</si>
  <si>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</si>
  <si>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</si>
  <si>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</si>
  <si>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</si>
  <si>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</si>
  <si>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</si>
  <si>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</si>
  <si>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</si>
  <si>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</si>
  <si>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</si>
  <si>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</si>
  <si>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</si>
  <si>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</si>
  <si>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</si>
  <si>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</si>
  <si>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</si>
  <si>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</si>
  <si>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</si>
  <si>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</si>
  <si>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</si>
  <si>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</si>
  <si>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</si>
  <si>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</si>
  <si>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</si>
  <si>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</si>
  <si>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</si>
  <si>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</si>
  <si>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</si>
  <si>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</si>
  <si>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</si>
  <si>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</si>
  <si>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</si>
  <si>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</si>
  <si>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</si>
  <si>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</si>
  <si>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</si>
  <si>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</si>
  <si>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</si>
  <si>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</si>
  <si>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</si>
  <si>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</si>
  <si>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</si>
  <si>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</si>
  <si>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</si>
  <si>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</si>
  <si>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</si>
  <si>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</si>
  <si>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</si>
  <si>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</si>
  <si>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</si>
  <si>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</si>
  <si>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</si>
  <si>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</si>
  <si>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</si>
  <si>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</si>
  <si>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</si>
  <si>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</si>
  <si>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</si>
  <si>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</si>
  <si>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</si>
  <si>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</si>
  <si>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</si>
  <si>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</si>
  <si>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</si>
  <si>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</si>
  <si>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</si>
  <si>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</si>
  <si>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</si>
  <si>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</si>
  <si>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</si>
  <si>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</si>
  <si>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</si>
  <si>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</si>
  <si>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</si>
  <si>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</si>
  <si>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</si>
  <si>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</si>
  <si>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</si>
  <si>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</si>
  <si>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</si>
  <si>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</si>
  <si>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</si>
  <si>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</si>
  <si>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</si>
  <si>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</si>
  <si>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</si>
  <si>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</si>
  <si>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</si>
  <si>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</si>
  <si>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</si>
  <si>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</si>
  <si>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</si>
  <si>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</si>
  <si>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</si>
  <si>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</si>
  <si>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</si>
  <si>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</si>
  <si>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</si>
  <si>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</si>
  <si>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</si>
  <si>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</si>
  <si>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</si>
  <si>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</si>
  <si>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</si>
  <si>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</si>
  <si>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</si>
  <si>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</si>
  <si>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</si>
  <si>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</si>
  <si>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</si>
  <si>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</si>
  <si>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</si>
  <si>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</si>
  <si>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</si>
  <si>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</si>
  <si>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</si>
  <si>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</si>
  <si>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</si>
  <si>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</si>
  <si>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</si>
  <si>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</si>
  <si>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</si>
  <si>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</si>
  <si>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</si>
  <si>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</si>
  <si>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</si>
  <si>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</si>
  <si>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</si>
  <si>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</si>
  <si>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</si>
  <si>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</si>
  <si>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</si>
  <si>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</si>
  <si>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</si>
  <si>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</si>
  <si>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</si>
  <si>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</si>
  <si>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</si>
  <si>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</si>
  <si>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</si>
  <si>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</si>
  <si>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</si>
  <si>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</si>
  <si>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</si>
  <si>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</si>
  <si>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</si>
  <si>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</si>
  <si>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</si>
  <si>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</si>
  <si>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</si>
  <si>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</si>
  <si>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</si>
  <si>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</si>
  <si>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</si>
  <si>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</si>
  <si>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</si>
  <si>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</si>
  <si>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</si>
  <si>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</si>
  <si>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</si>
  <si>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</si>
  <si>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</si>
  <si>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</si>
  <si>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</si>
  <si>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</si>
  <si>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</si>
  <si>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</si>
  <si>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</si>
  <si>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</si>
  <si>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</si>
  <si>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</si>
  <si>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</si>
  <si>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</si>
  <si>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</si>
  <si>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</si>
  <si>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</si>
  <si>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</si>
  <si>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</si>
  <si>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</si>
  <si>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</si>
  <si>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</si>
  <si>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</si>
  <si>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</si>
  <si>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</si>
  <si>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</si>
  <si>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</si>
  <si>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</si>
  <si>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</si>
  <si>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</si>
  <si>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</si>
  <si>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</si>
  <si>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</si>
  <si>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</si>
  <si>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</si>
  <si>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</si>
  <si>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</si>
  <si>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</si>
  <si>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</si>
  <si>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</si>
  <si>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</si>
  <si>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</si>
  <si>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</si>
  <si>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</si>
  <si>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</si>
  <si>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</si>
  <si>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</si>
  <si>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</si>
  <si>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</si>
  <si>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</si>
  <si>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</si>
  <si>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</si>
  <si>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</si>
  <si>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</si>
  <si>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</si>
  <si>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</si>
  <si>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</si>
  <si>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</si>
  <si>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</si>
  <si>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</si>
  <si>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</si>
  <si>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</si>
  <si>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</si>
  <si>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</si>
  <si>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</si>
  <si>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</si>
  <si>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</si>
  <si>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</si>
  <si>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</si>
  <si>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</si>
  <si>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</si>
  <si>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</si>
  <si>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</si>
  <si>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</si>
  <si>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</si>
  <si>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</si>
  <si>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</si>
  <si>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</si>
  <si>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</si>
  <si>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</si>
  <si>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</si>
  <si>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</si>
  <si>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</si>
  <si>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</si>
  <si>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</si>
  <si>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</si>
  <si>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</si>
  <si>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</si>
  <si>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</si>
  <si>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</si>
  <si>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</si>
  <si>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</si>
  <si>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</si>
  <si>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</si>
  <si>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</si>
  <si>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</si>
  <si>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</si>
  <si>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</si>
  <si>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</si>
  <si>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</si>
  <si>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</si>
  <si>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</si>
  <si>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</si>
  <si>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</si>
  <si>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</si>
  <si>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</si>
  <si>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</si>
  <si>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</si>
  <si>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</si>
  <si>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</si>
  <si>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</si>
  <si>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</si>
  <si>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</si>
  <si>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</si>
  <si>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</si>
  <si>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</si>
  <si>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</si>
  <si>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</si>
  <si>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</si>
  <si>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</si>
  <si>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</si>
  <si>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</si>
  <si>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</si>
  <si>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</si>
  <si>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</si>
  <si>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</si>
  <si>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</si>
  <si>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</si>
  <si>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</si>
  <si>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</si>
  <si>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</si>
  <si>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</si>
  <si>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</si>
  <si>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</si>
  <si>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</si>
  <si>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</si>
  <si>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</si>
  <si>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</si>
  <si>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</si>
  <si>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</si>
  <si>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</si>
  <si>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</si>
  <si>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</si>
  <si>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</si>
  <si>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</si>
  <si>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</si>
  <si>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</si>
  <si>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</si>
  <si>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</si>
  <si>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</si>
  <si>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</si>
  <si>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</si>
  <si>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</si>
  <si>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</si>
  <si>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</si>
  <si>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</si>
  <si>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</si>
  <si>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</si>
  <si>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</si>
  <si>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</si>
  <si>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</si>
  <si>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</si>
  <si>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</si>
  <si>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</si>
  <si>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</si>
  <si>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</si>
  <si>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</si>
  <si>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</si>
  <si>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</si>
  <si>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</si>
  <si>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</si>
  <si>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</si>
  <si>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</si>
  <si>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</si>
  <si>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</si>
  <si>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</si>
  <si>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</si>
  <si>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</si>
  <si>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</si>
  <si>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</si>
  <si>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</si>
  <si>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</si>
  <si>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</si>
  <si>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</si>
  <si>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</si>
  <si>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</si>
  <si>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</si>
  <si>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</si>
  <si>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</si>
  <si>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</si>
  <si>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</si>
  <si>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</si>
  <si>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</si>
  <si>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</si>
  <si>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</si>
  <si>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</si>
  <si>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</si>
  <si>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</si>
  <si>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</si>
  <si>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</si>
  <si>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</si>
  <si>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</si>
  <si>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</si>
  <si>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</si>
  <si>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</si>
  <si>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</si>
  <si>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</si>
  <si>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</si>
  <si>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</si>
  <si>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</si>
  <si>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</si>
  <si>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</si>
  <si>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</si>
  <si>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</si>
  <si>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</si>
  <si>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</si>
  <si>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</si>
  <si>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</si>
  <si>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</si>
  <si>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</si>
  <si>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</si>
  <si>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</si>
  <si>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</si>
  <si>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</si>
  <si>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</si>
  <si>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</si>
  <si>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</si>
  <si>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</si>
  <si>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</si>
  <si>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</si>
  <si>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</si>
  <si>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</si>
  <si>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</si>
  <si>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</si>
  <si>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</si>
  <si>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</si>
  <si>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</si>
  <si>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</si>
  <si>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</si>
  <si>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</si>
  <si>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</si>
  <si>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</si>
  <si>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</si>
  <si>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</si>
  <si>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</si>
  <si>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</si>
  <si>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</si>
  <si>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</si>
  <si>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</si>
  <si>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</si>
  <si>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</si>
  <si>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</si>
  <si>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</si>
  <si>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</si>
  <si>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</si>
  <si>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</si>
  <si>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</si>
  <si>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</si>
  <si>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</si>
  <si>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</si>
  <si>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</si>
  <si>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</si>
  <si>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</si>
  <si>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</si>
  <si>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</si>
  <si>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</si>
  <si>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</si>
  <si>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</si>
  <si>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</si>
  <si>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</si>
  <si>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</si>
  <si>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</si>
  <si>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</si>
  <si>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</si>
  <si>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</si>
  <si>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</si>
  <si>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</si>
  <si>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</si>
  <si>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</si>
  <si>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</si>
  <si>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</si>
  <si>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</si>
  <si>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</si>
  <si>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</si>
  <si>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</si>
  <si>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</si>
  <si>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</si>
  <si>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</si>
  <si>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</si>
  <si>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</si>
  <si>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</si>
  <si>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</si>
  <si>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</si>
  <si>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</si>
  <si>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</si>
  <si>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</si>
  <si>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</si>
  <si>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</si>
  <si>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</si>
  <si>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</si>
  <si>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</si>
  <si>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</si>
  <si>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</si>
  <si>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</si>
  <si>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</si>
  <si>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</si>
  <si>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</si>
  <si>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</si>
  <si>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</si>
  <si>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</si>
  <si>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</si>
  <si>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</si>
  <si>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</si>
  <si>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</si>
  <si>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</si>
  <si>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</si>
  <si>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</si>
  <si>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</si>
  <si>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</si>
  <si>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</si>
  <si>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</si>
  <si>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</si>
  <si>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</si>
  <si>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</si>
  <si>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</si>
  <si>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</si>
  <si>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</si>
  <si>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</si>
  <si>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</si>
  <si>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</si>
  <si>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</si>
  <si>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</si>
  <si>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</si>
  <si>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</si>
  <si>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</si>
  <si>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</si>
  <si>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</si>
  <si>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</si>
  <si>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</si>
  <si>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</si>
  <si>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</si>
  <si>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</si>
  <si>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</si>
  <si>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</si>
  <si>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</si>
  <si>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</si>
  <si>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</si>
  <si>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</si>
  <si>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</si>
  <si>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</si>
  <si>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</si>
  <si>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</si>
  <si>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</si>
  <si>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</si>
  <si>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</si>
  <si>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</si>
  <si>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</si>
  <si>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</si>
  <si>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</si>
  <si>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</si>
  <si>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</si>
  <si>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</si>
  <si>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</si>
  <si>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</si>
  <si>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</si>
  <si>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</si>
  <si>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</si>
  <si>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</si>
  <si>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</si>
  <si>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</si>
  <si>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</si>
  <si>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</si>
  <si>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</si>
  <si>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</si>
  <si>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</si>
  <si>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</si>
  <si>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</si>
  <si>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</si>
  <si>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</si>
  <si>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</si>
  <si>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</si>
  <si>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</si>
  <si>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</si>
  <si>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</si>
  <si>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</si>
  <si>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</si>
  <si>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</si>
  <si>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</si>
  <si>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</si>
  <si>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</si>
  <si>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</si>
  <si>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</si>
  <si>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</si>
  <si>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</si>
  <si>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</si>
  <si>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</si>
  <si>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</si>
  <si>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</si>
  <si>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</si>
  <si>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</si>
  <si>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</si>
  <si>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</si>
  <si>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</si>
  <si>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</si>
  <si>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</si>
  <si>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</si>
  <si>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</si>
  <si>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</si>
  <si>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</si>
  <si>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</si>
  <si>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</si>
  <si>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</si>
  <si>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</si>
  <si>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</si>
  <si>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</si>
  <si>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</si>
  <si>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</si>
  <si>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</si>
  <si>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</si>
  <si>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</si>
  <si>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</si>
  <si>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</si>
  <si>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</si>
  <si>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</si>
  <si>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</si>
  <si>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</si>
  <si>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</si>
  <si>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</si>
  <si>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</si>
  <si>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</si>
  <si>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</si>
  <si>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</si>
  <si>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</si>
  <si>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</si>
  <si>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</si>
  <si>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</si>
  <si>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</si>
  <si>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</si>
  <si>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</si>
  <si>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</si>
  <si>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</si>
  <si>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</si>
  <si>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</si>
  <si>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</si>
  <si>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</si>
  <si>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</si>
  <si>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</si>
  <si>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</si>
  <si>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</si>
  <si>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</si>
  <si>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</si>
  <si>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</si>
  <si>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</si>
  <si>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</si>
  <si>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</si>
  <si>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</si>
  <si>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</si>
  <si>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</si>
  <si>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</si>
  <si>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</si>
  <si>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</si>
  <si>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</si>
  <si>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</si>
  <si>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</si>
  <si>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</si>
  <si>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</si>
  <si>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</si>
  <si>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</si>
  <si>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</si>
  <si>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</si>
  <si>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</si>
  <si>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</si>
  <si>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</si>
  <si>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</si>
  <si>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</si>
  <si>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</si>
  <si>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</si>
  <si>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</si>
  <si>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</si>
  <si>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</si>
  <si>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</si>
  <si>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</si>
  <si>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</si>
  <si>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</si>
  <si>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</si>
  <si>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</si>
  <si>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</si>
  <si>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</si>
  <si>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</si>
  <si>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</si>
  <si>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</si>
  <si>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</si>
  <si>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</si>
  <si>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</si>
  <si>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</si>
  <si>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</si>
  <si>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</si>
  <si>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</si>
  <si>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</si>
  <si>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</si>
  <si>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</si>
  <si>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</si>
  <si>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</si>
  <si>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</si>
  <si>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</si>
  <si>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</si>
  <si>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</si>
  <si>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</si>
  <si>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</si>
  <si>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</si>
  <si>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</si>
  <si>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</si>
  <si>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</si>
  <si>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</si>
  <si>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</si>
  <si>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</si>
  <si>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</si>
  <si>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</si>
  <si>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</si>
  <si>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</si>
  <si>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</si>
  <si>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</si>
  <si>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</si>
  <si>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</si>
  <si>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</si>
  <si>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</si>
  <si>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</si>
  <si>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</si>
  <si>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</si>
  <si>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</si>
  <si>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</si>
  <si>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</si>
  <si>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</si>
  <si>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</si>
  <si>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</si>
  <si>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</si>
  <si>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</si>
  <si>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</si>
  <si>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</si>
  <si>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</si>
  <si>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</si>
  <si>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</si>
  <si>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</si>
  <si>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</si>
  <si>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</si>
  <si>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</si>
  <si>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</si>
  <si>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</si>
  <si>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</si>
  <si>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</si>
  <si>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</si>
  <si>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</si>
  <si>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</si>
  <si>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</si>
  <si>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</si>
  <si>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</si>
  <si>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</si>
  <si>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</si>
  <si>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</si>
  <si>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</si>
  <si>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</si>
  <si>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</si>
  <si>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</si>
  <si>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</si>
  <si>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</si>
  <si>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</si>
  <si>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</si>
  <si>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</si>
  <si>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</si>
  <si>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</si>
  <si>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</si>
  <si>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</si>
  <si>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</si>
  <si>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</si>
  <si>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</si>
  <si>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</si>
  <si>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</si>
  <si>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</si>
  <si>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</si>
  <si>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</si>
  <si>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</si>
  <si>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</si>
  <si>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</si>
  <si>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</si>
  <si>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</si>
  <si>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</si>
  <si>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</si>
  <si>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</si>
  <si>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</si>
  <si>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</si>
  <si>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</si>
  <si>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</si>
  <si>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</si>
  <si>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</si>
  <si>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</si>
  <si>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</si>
  <si>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</si>
  <si>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</si>
  <si>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</si>
  <si>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</si>
  <si>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</si>
  <si>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</si>
  <si>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</si>
  <si>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</si>
  <si>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</si>
  <si>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</si>
  <si>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</si>
  <si>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</si>
  <si>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</si>
  <si>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</si>
  <si>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</si>
  <si>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</si>
  <si>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</si>
  <si>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</si>
  <si>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</si>
  <si>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</si>
  <si>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</si>
  <si>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</si>
  <si>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</si>
  <si>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</si>
  <si>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</si>
  <si>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</si>
  <si>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</si>
  <si>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</si>
  <si>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</si>
  <si>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</si>
  <si>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</si>
  <si>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</si>
  <si>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</si>
  <si>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</si>
  <si>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</si>
  <si>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</si>
  <si>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</si>
  <si>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</si>
  <si>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</si>
  <si>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</si>
  <si>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</si>
  <si>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</si>
  <si>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</si>
  <si>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</si>
  <si>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</si>
  <si>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</si>
  <si>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</si>
  <si>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</si>
  <si>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</si>
  <si>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</si>
  <si>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</si>
  <si>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</si>
  <si>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</si>
  <si>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</si>
  <si>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</si>
  <si>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</si>
  <si>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</si>
  <si>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</si>
  <si>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</si>
  <si>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</si>
  <si>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</si>
  <si>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</si>
  <si>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</si>
  <si>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</si>
  <si>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</si>
  <si>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</si>
  <si>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</si>
  <si>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</si>
  <si>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</si>
  <si>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</si>
  <si>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</si>
  <si>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</si>
  <si>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</si>
  <si>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</si>
  <si>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</si>
  <si>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</si>
  <si>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</si>
  <si>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</si>
  <si>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</si>
  <si>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</si>
  <si>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</si>
  <si>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</si>
  <si>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</si>
  <si>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</si>
  <si>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</si>
  <si>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</si>
  <si>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</si>
  <si>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</si>
  <si>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</si>
  <si>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</si>
  <si>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</si>
  <si>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</si>
  <si>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</si>
  <si>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</si>
  <si>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</si>
  <si>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</si>
  <si>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</si>
  <si>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</si>
  <si>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</si>
  <si>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</si>
  <si>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</si>
  <si>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</si>
  <si>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</si>
  <si>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</si>
  <si>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</si>
  <si>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</si>
  <si>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</si>
  <si>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</si>
  <si>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</si>
  <si>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</si>
  <si>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</si>
  <si>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</si>
  <si>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</si>
  <si>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</si>
  <si>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</si>
  <si>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</si>
  <si>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</si>
  <si>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</si>
  <si>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</si>
  <si>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</si>
  <si>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</si>
  <si>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</si>
  <si>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</si>
  <si>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</si>
  <si>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</si>
  <si>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</si>
  <si>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</si>
  <si>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</si>
  <si>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</si>
  <si>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</si>
  <si>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</si>
  <si>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</si>
  <si>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</si>
  <si>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</si>
  <si>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</si>
  <si>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</si>
  <si>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</si>
  <si>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</si>
  <si>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</si>
  <si>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</si>
  <si>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</si>
  <si>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</si>
  <si>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</si>
  <si>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</si>
  <si>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</si>
  <si>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</si>
  <si>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</si>
  <si>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</si>
  <si>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</si>
  <si>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</si>
  <si>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</si>
  <si>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</si>
  <si>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</si>
  <si>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</si>
  <si>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</si>
  <si>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</si>
  <si>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</si>
  <si>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</si>
  <si>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</si>
  <si>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</si>
  <si>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</si>
  <si>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</si>
  <si>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</si>
  <si>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</si>
  <si>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</si>
  <si>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</si>
  <si>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</si>
  <si>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</si>
  <si>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</si>
  <si>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</si>
  <si>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</si>
  <si>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</si>
  <si>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</si>
  <si>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</si>
  <si>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</si>
  <si>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</si>
  <si>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</si>
  <si>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</si>
  <si>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</si>
  <si>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</si>
  <si>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</si>
  <si>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</si>
  <si>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</si>
  <si>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</si>
  <si>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</si>
  <si>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</si>
  <si>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</si>
  <si>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</si>
  <si>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</si>
  <si>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</si>
  <si>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</si>
  <si>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</si>
  <si>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</si>
  <si>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</si>
  <si>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</si>
  <si>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</si>
  <si>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</si>
  <si>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</si>
  <si>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</si>
  <si>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</si>
  <si>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</si>
  <si>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</si>
  <si>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</si>
  <si>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</si>
  <si>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</si>
  <si>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</si>
  <si>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</si>
  <si>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</si>
  <si>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</si>
  <si>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</si>
  <si>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</si>
  <si>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</si>
  <si>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</si>
  <si>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</si>
  <si>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</si>
  <si>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</si>
  <si>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</si>
  <si>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</si>
  <si>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</si>
  <si>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</si>
  <si>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</si>
  <si>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</si>
  <si>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</si>
  <si>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</si>
  <si>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</si>
  <si>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</si>
  <si>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</si>
  <si>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</si>
  <si>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</si>
  <si>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</si>
  <si>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</si>
  <si>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</si>
  <si>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</si>
  <si>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</si>
  <si>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</si>
  <si>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</si>
  <si>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</si>
  <si>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</si>
  <si>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</si>
  <si>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</si>
  <si>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</si>
  <si>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</si>
  <si>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</si>
  <si>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</si>
  <si>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</si>
  <si>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</si>
  <si>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</si>
  <si>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</si>
  <si>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</si>
  <si>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</si>
  <si>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</si>
  <si>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</si>
  <si>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</si>
  <si>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</si>
  <si>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</si>
  <si>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</si>
  <si>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</si>
  <si>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</si>
  <si>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</si>
  <si>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</si>
  <si>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</si>
  <si>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</si>
  <si>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</si>
  <si>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</si>
  <si>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</si>
  <si>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</si>
  <si>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</si>
  <si>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</si>
  <si>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</si>
  <si>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</si>
  <si>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</si>
  <si>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</si>
  <si>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</si>
  <si>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</si>
  <si>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</si>
  <si>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</si>
  <si>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</si>
  <si>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</si>
  <si>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</si>
  <si>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</si>
  <si>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</si>
  <si>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</si>
  <si>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</si>
  <si>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</si>
  <si>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</si>
  <si>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</si>
  <si>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</si>
  <si>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</si>
  <si>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</si>
  <si>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</si>
  <si>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</si>
  <si>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</si>
  <si>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</si>
  <si>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</si>
  <si>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</si>
  <si>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</si>
  <si>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</si>
  <si>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</si>
  <si>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</si>
  <si>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</si>
  <si>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</si>
  <si>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</si>
  <si>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</si>
  <si>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</si>
  <si>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</si>
  <si>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</si>
  <si>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</si>
  <si>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</si>
  <si>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</si>
  <si>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</si>
  <si>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</si>
  <si>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</si>
  <si>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</si>
  <si>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</si>
  <si>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</si>
  <si>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</si>
  <si>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</si>
  <si>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</si>
  <si>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</si>
  <si>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</si>
  <si>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</si>
  <si>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</si>
  <si>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</si>
  <si>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</si>
  <si>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</si>
  <si>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</si>
  <si>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</si>
  <si>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</si>
  <si>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</si>
  <si>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</si>
  <si>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</si>
  <si>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</si>
  <si>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</si>
  <si>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</si>
  <si>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</si>
  <si>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</si>
  <si>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</si>
  <si>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</si>
  <si>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</si>
  <si>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</si>
  <si>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</si>
  <si>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</si>
  <si>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</si>
  <si>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</si>
  <si>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</si>
  <si>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</si>
  <si>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</si>
  <si>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</si>
  <si>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</si>
  <si>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</si>
  <si>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</si>
  <si>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</si>
  <si>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</si>
  <si>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</si>
  <si>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</si>
  <si>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</si>
  <si>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</si>
  <si>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</si>
  <si>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</si>
  <si>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</si>
  <si>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</si>
  <si>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</si>
  <si>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</si>
  <si>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</si>
  <si>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</si>
  <si>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</si>
  <si>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</si>
  <si>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</si>
  <si>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</si>
  <si>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</si>
  <si>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</si>
  <si>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</si>
  <si>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</si>
  <si>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</si>
  <si>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</si>
  <si>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</si>
  <si>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</si>
  <si>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</si>
  <si>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</si>
  <si>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</si>
  <si>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</si>
  <si>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</si>
  <si>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</si>
  <si>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</si>
  <si>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</si>
  <si>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</si>
  <si>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</si>
  <si>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</si>
  <si>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</si>
  <si>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</si>
  <si>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</si>
  <si>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</si>
  <si>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</si>
  <si>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</si>
  <si>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</si>
  <si>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</si>
  <si>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</si>
  <si>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</si>
  <si>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</si>
  <si>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</si>
  <si>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</si>
  <si>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</si>
  <si>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</si>
  <si>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</si>
  <si>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</si>
  <si>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</si>
  <si>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</si>
  <si>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</si>
  <si>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</si>
  <si>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</si>
  <si>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</si>
  <si>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</si>
  <si>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</si>
  <si>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</si>
  <si>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</si>
  <si>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</si>
  <si>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</si>
  <si>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</si>
  <si>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</si>
  <si>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</si>
  <si>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</si>
  <si>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</si>
  <si>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</si>
  <si>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</si>
  <si>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</si>
  <si>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</si>
  <si>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</si>
  <si>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</si>
  <si>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</si>
  <si>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</si>
  <si>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</si>
  <si>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</si>
  <si>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</si>
  <si>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</si>
  <si>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</si>
  <si>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</si>
  <si>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</si>
  <si>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</si>
  <si>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</si>
  <si>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</si>
  <si>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</si>
  <si>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</si>
  <si>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</si>
  <si>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</si>
  <si>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</si>
  <si>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</si>
  <si>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</si>
  <si>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</si>
  <si>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</si>
  <si>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</si>
  <si>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</si>
  <si>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</si>
  <si>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</si>
  <si>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</si>
  <si>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</si>
  <si>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</si>
  <si>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</si>
  <si>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</si>
  <si>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</si>
  <si>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</si>
  <si>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</si>
  <si>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</si>
  <si>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</si>
  <si>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</si>
  <si>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</si>
  <si>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</si>
  <si>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</si>
  <si>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</si>
  <si>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</si>
  <si>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</si>
  <si>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</si>
  <si>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</si>
  <si>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</si>
  <si>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</si>
  <si>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</si>
  <si>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</si>
  <si>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</si>
  <si>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</si>
  <si>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</si>
  <si>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</si>
  <si>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</si>
  <si>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</si>
  <si>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</si>
  <si>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</si>
  <si>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</si>
  <si>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</si>
  <si>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</si>
  <si>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</si>
  <si>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</si>
  <si>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</si>
  <si>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</si>
  <si>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</si>
  <si>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</si>
  <si>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</si>
  <si>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</si>
  <si>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</si>
  <si>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</si>
  <si>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</si>
  <si>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</si>
  <si>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</si>
  <si>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</si>
  <si>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</si>
  <si>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</si>
  <si>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</si>
  <si>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</si>
  <si>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</si>
  <si>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</si>
  <si>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</si>
  <si>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</si>
  <si>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</si>
  <si>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</si>
  <si>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</si>
  <si>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</si>
  <si>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</si>
  <si>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</si>
  <si>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</si>
  <si>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</si>
  <si>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</si>
  <si>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</si>
  <si>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</si>
  <si>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</si>
  <si>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</si>
  <si>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</si>
  <si>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</si>
  <si>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</si>
  <si>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</si>
  <si>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</si>
  <si>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</si>
  <si>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</si>
  <si>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</si>
  <si>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</si>
  <si>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</si>
  <si>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</si>
  <si>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</si>
  <si>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</si>
  <si>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</si>
  <si>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</si>
  <si>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</si>
  <si>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</si>
  <si>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</si>
  <si>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</si>
  <si>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</si>
  <si>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</si>
  <si>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</si>
  <si>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</si>
  <si>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</si>
  <si>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</si>
  <si>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</si>
  <si>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</si>
  <si>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</si>
  <si>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</si>
  <si>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</si>
  <si>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</si>
  <si>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</si>
  <si>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</si>
  <si>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</si>
  <si>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</si>
  <si>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</si>
  <si>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</si>
  <si>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</si>
  <si>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</si>
  <si>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</si>
  <si>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</si>
  <si>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</si>
  <si>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</si>
  <si>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</si>
  <si>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</si>
  <si>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</si>
  <si>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</si>
  <si>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</si>
  <si>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</si>
  <si>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</si>
  <si>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</si>
  <si>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</si>
  <si>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</si>
  <si>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</si>
  <si>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</si>
  <si>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</si>
  <si>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</si>
  <si>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</si>
  <si>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</si>
  <si>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</si>
  <si>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</si>
  <si>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</si>
  <si>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</si>
  <si>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</si>
  <si>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</si>
  <si>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</si>
  <si>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</si>
  <si>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</si>
  <si>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</si>
  <si>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</si>
  <si>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</si>
  <si>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</si>
  <si>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</si>
  <si>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</si>
  <si>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</si>
  <si>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</si>
  <si>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</si>
  <si>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</si>
  <si>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</si>
  <si>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</si>
  <si>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</si>
  <si>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</si>
  <si>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</si>
  <si>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</si>
  <si>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</si>
  <si>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</si>
  <si>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</si>
  <si>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</si>
  <si>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</si>
  <si>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</si>
  <si>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</si>
  <si>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</si>
  <si>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</si>
  <si>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</si>
  <si>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</si>
  <si>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</si>
  <si>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</si>
  <si>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</si>
  <si>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</si>
  <si>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</si>
  <si>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</si>
  <si>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</si>
  <si>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</si>
  <si>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</si>
  <si>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</si>
  <si>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</si>
  <si>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</si>
  <si>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</si>
  <si>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</si>
  <si>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</si>
  <si>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</si>
  <si>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</si>
  <si>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</si>
  <si>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</si>
  <si>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</si>
  <si>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</si>
  <si>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</si>
  <si>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</si>
  <si>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</si>
  <si>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</si>
  <si>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</si>
  <si>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</si>
  <si>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</si>
  <si>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</si>
  <si>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</si>
  <si>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</si>
  <si>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</si>
  <si>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</si>
  <si>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</si>
  <si>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</si>
  <si>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</si>
  <si>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</si>
  <si>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</si>
  <si>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</si>
  <si>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</si>
  <si>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</si>
  <si>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</si>
  <si>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</si>
  <si>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</si>
  <si>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</si>
  <si>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</si>
  <si>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</si>
  <si>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</si>
  <si>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</si>
  <si>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</si>
  <si>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</si>
  <si>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</si>
  <si>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</si>
  <si>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</si>
  <si>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</si>
  <si>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</si>
  <si>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</si>
  <si>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</si>
  <si>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</si>
  <si>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</si>
  <si>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</si>
  <si>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</si>
  <si>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</si>
  <si>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</si>
  <si>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</si>
  <si>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</si>
  <si>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</si>
  <si>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</si>
  <si>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</si>
  <si>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</si>
  <si>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</si>
  <si>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</si>
  <si>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</si>
  <si>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</si>
  <si>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</si>
  <si>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</si>
  <si>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</si>
  <si>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</si>
  <si>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</si>
  <si>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</si>
  <si>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</si>
  <si>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</si>
  <si>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</si>
  <si>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</si>
  <si>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</si>
  <si>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</si>
  <si>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</si>
  <si>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</si>
  <si>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</si>
  <si>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</si>
  <si>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</si>
  <si>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</si>
  <si>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</si>
  <si>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</si>
  <si>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</si>
  <si>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</si>
  <si>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</si>
  <si>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</si>
  <si>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</si>
  <si>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</si>
  <si>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</si>
  <si>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</si>
  <si>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</si>
  <si>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</si>
  <si>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</si>
  <si>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</si>
  <si>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</si>
  <si>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</si>
  <si>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</si>
  <si>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</si>
  <si>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</si>
  <si>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</si>
  <si>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</si>
  <si>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</si>
  <si>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</si>
  <si>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</si>
  <si>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</si>
  <si>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</si>
  <si>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</si>
  <si>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</si>
  <si>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</si>
  <si>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</si>
  <si>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</si>
  <si>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</si>
  <si>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</si>
  <si>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</si>
  <si>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</si>
  <si>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</si>
  <si>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</si>
  <si>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</si>
  <si>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</si>
  <si>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</si>
  <si>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</si>
  <si>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</si>
  <si>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</si>
  <si>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</si>
  <si>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</si>
  <si>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</si>
  <si>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</si>
  <si>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</si>
  <si>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</si>
  <si>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</si>
  <si>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</si>
  <si>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</si>
  <si>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</si>
  <si>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</si>
  <si>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</si>
  <si>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</si>
  <si>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</si>
  <si>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</si>
  <si>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</si>
  <si>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</si>
  <si>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</si>
  <si>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</si>
  <si>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</si>
  <si>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</si>
  <si>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</si>
  <si>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</si>
  <si>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</si>
  <si>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</si>
  <si>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</si>
  <si>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</si>
  <si>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</si>
  <si>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</si>
  <si>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</si>
  <si>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</si>
  <si>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</si>
  <si>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</si>
  <si>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</si>
  <si>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</si>
  <si>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</si>
  <si>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</si>
  <si>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</si>
  <si>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</si>
  <si>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</si>
  <si>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</si>
  <si>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</si>
  <si>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</si>
  <si>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</si>
  <si>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</si>
  <si>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</si>
  <si>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</si>
  <si>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</si>
  <si>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</si>
  <si>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</si>
  <si>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</si>
  <si>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</si>
  <si>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</si>
  <si>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</si>
  <si>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</si>
  <si>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</si>
  <si>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</si>
  <si>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</si>
  <si>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</si>
  <si>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</si>
  <si>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</si>
  <si>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</si>
  <si>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</si>
  <si>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</si>
  <si>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</si>
  <si>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</si>
  <si>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</si>
  <si>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</si>
  <si>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</si>
  <si>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</si>
  <si>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</si>
  <si>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</si>
  <si>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</si>
  <si>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</si>
  <si>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</si>
  <si>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</si>
  <si>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</si>
  <si>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</si>
  <si>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</si>
  <si>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</si>
  <si>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</si>
  <si>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</si>
  <si>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</si>
  <si>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</si>
  <si>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</si>
  <si>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</si>
  <si>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</si>
  <si>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</si>
  <si>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</si>
  <si>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</si>
  <si>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</si>
  <si>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</si>
  <si>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</si>
  <si>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</si>
  <si>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</si>
  <si>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</si>
  <si>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</si>
  <si>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</si>
  <si>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</si>
  <si>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</si>
  <si>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</si>
  <si>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</si>
  <si>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</si>
  <si>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</si>
  <si>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</si>
  <si>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</si>
  <si>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</si>
  <si>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</si>
  <si>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</si>
  <si>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</si>
  <si>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</si>
  <si>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</si>
  <si>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</si>
  <si>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</si>
  <si>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</si>
  <si>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</si>
  <si>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</si>
  <si>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</si>
  <si>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</si>
  <si>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</si>
  <si>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</si>
  <si>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</si>
  <si>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</si>
  <si>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</si>
  <si>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</si>
  <si>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</si>
  <si>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</si>
  <si>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</si>
  <si>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</si>
  <si>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</si>
  <si>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</si>
  <si>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</si>
  <si>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</si>
  <si>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</si>
  <si>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</si>
  <si>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</si>
  <si>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</si>
  <si>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</si>
  <si>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</si>
  <si>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</si>
  <si>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</si>
  <si>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</si>
  <si>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</si>
  <si>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</si>
  <si>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</si>
  <si>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</si>
  <si>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</si>
  <si>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</si>
  <si>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</si>
  <si>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</si>
  <si>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</si>
  <si>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</si>
  <si>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</si>
  <si>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</si>
  <si>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</si>
  <si>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</si>
  <si>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</si>
  <si>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</si>
  <si>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</si>
  <si>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</si>
  <si>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</si>
  <si>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</si>
  <si>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</si>
  <si>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</si>
  <si>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</si>
  <si>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</si>
  <si>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</si>
  <si>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</si>
  <si>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</si>
  <si>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</si>
  <si>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</si>
  <si>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</si>
  <si>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</si>
  <si>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</si>
  <si>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</si>
  <si>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</si>
  <si>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</si>
  <si>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</si>
  <si>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</si>
  <si>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</si>
  <si>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</si>
  <si>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</si>
  <si>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</si>
  <si>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</si>
  <si>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</si>
  <si>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</si>
  <si>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</si>
  <si>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</si>
  <si>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</si>
  <si>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</si>
  <si>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</si>
  <si>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</si>
  <si>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</si>
  <si>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</si>
  <si>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</si>
  <si>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</si>
  <si>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</si>
  <si>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</si>
  <si>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</si>
  <si>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</si>
  <si>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</si>
  <si>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</si>
  <si>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</si>
  <si>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</si>
  <si>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</si>
  <si>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</si>
  <si>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</si>
  <si>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</si>
  <si>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</si>
  <si>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</si>
  <si>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</si>
  <si>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</si>
  <si>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</si>
  <si>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</si>
  <si>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</si>
  <si>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</si>
  <si>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</si>
  <si>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</si>
  <si>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</si>
  <si>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</si>
  <si>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</si>
  <si>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</si>
  <si>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</si>
  <si>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</si>
  <si>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</si>
  <si>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</si>
  <si>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</si>
  <si>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</si>
  <si>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</si>
  <si>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</si>
  <si>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</si>
  <si>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</si>
  <si>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</si>
  <si>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</si>
  <si>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</si>
  <si>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</si>
  <si>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</si>
  <si>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</si>
  <si>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</si>
  <si>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</si>
  <si>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</si>
  <si>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</si>
  <si>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</si>
  <si>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</si>
  <si>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</si>
  <si>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</si>
  <si>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</si>
  <si>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</si>
  <si>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</si>
  <si>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</si>
  <si>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</si>
  <si>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</si>
  <si>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</si>
  <si>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</si>
  <si>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</si>
  <si>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</si>
  <si>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</si>
  <si>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</si>
  <si>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</si>
  <si>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</si>
  <si>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</si>
  <si>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</si>
  <si>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</si>
  <si>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</si>
  <si>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</si>
  <si>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</si>
  <si>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</si>
  <si>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</si>
  <si>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</si>
  <si>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</si>
  <si>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</si>
  <si>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</si>
  <si>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</si>
  <si>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</si>
  <si>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</si>
  <si>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</si>
  <si>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</si>
  <si>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</si>
  <si>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</si>
  <si>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</si>
  <si>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</si>
  <si>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</si>
  <si>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</si>
  <si>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</si>
  <si>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</si>
  <si>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</si>
  <si>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</si>
  <si>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</si>
  <si>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</si>
  <si>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</si>
  <si>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</si>
  <si>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</si>
  <si>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</si>
  <si>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</si>
  <si>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</si>
  <si>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</si>
  <si>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</si>
  <si>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</si>
  <si>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</si>
  <si>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</si>
  <si>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</si>
  <si>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</si>
  <si>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</si>
  <si>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</si>
  <si>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</si>
  <si>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</si>
  <si>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</si>
  <si>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</si>
  <si>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</si>
  <si>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</si>
  <si>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</si>
  <si>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</si>
  <si>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</si>
  <si>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</si>
  <si>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</si>
  <si>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</si>
  <si>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</si>
  <si>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</si>
  <si>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</si>
  <si>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</si>
  <si>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</si>
  <si>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</si>
  <si>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</si>
  <si>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</si>
  <si>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</si>
  <si>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</si>
  <si>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</si>
  <si>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</si>
  <si>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</si>
  <si>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</si>
  <si>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</si>
  <si>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</si>
  <si>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</si>
  <si>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</si>
  <si>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</si>
  <si>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</si>
  <si>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</si>
  <si>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</si>
  <si>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</si>
  <si>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</si>
  <si>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</si>
  <si>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</si>
  <si>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</si>
  <si>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</si>
  <si>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</si>
  <si>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</si>
  <si>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</si>
  <si>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</si>
  <si>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</si>
  <si>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</si>
  <si>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</si>
  <si>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</si>
  <si>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</si>
  <si>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</si>
  <si>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</si>
  <si>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</si>
  <si>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</si>
  <si>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</si>
  <si>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</si>
  <si>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</si>
  <si>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</si>
  <si>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</si>
  <si>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</si>
  <si>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</si>
  <si>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</si>
  <si>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</si>
  <si>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</si>
  <si>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</si>
  <si>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</si>
  <si>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</si>
  <si>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</si>
  <si>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</si>
  <si>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</si>
  <si>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</si>
  <si>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</si>
  <si>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</si>
  <si>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</si>
  <si>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</si>
  <si>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</si>
  <si>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</si>
  <si>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</si>
  <si>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</si>
  <si>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</si>
  <si>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</si>
  <si>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</si>
  <si>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</si>
  <si>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</si>
  <si>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</si>
  <si>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</si>
  <si>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</si>
  <si>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</si>
  <si>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</si>
  <si>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</si>
  <si>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</si>
  <si>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</si>
  <si>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</si>
  <si>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</si>
  <si>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</si>
  <si>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</si>
  <si>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</si>
  <si>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</si>
  <si>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</si>
  <si>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</si>
  <si>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</si>
  <si>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</si>
  <si>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</si>
  <si>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</si>
  <si>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</si>
  <si>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</si>
  <si>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</si>
  <si>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</si>
  <si>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</si>
  <si>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</si>
  <si>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</si>
  <si>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</si>
  <si>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</si>
  <si>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</si>
  <si>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</si>
  <si>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</si>
  <si>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</si>
  <si>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</si>
  <si>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</si>
  <si>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</si>
  <si>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</si>
  <si>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</si>
  <si>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</si>
  <si>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</si>
  <si>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</si>
  <si>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</si>
  <si>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</si>
  <si>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</si>
  <si>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</si>
  <si>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</si>
  <si>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</si>
  <si>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</si>
  <si>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</si>
  <si>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</si>
  <si>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</si>
  <si>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</si>
  <si>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</si>
  <si>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</si>
  <si>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</si>
  <si>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</si>
  <si>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</si>
  <si>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</si>
  <si>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</si>
  <si>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</si>
  <si>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</si>
  <si>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</si>
  <si>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</si>
  <si>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</si>
  <si>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</si>
  <si>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</si>
  <si>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</si>
  <si>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</si>
  <si>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</si>
  <si>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</si>
  <si>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</si>
  <si>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</si>
  <si>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</si>
  <si>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</si>
  <si>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</si>
  <si>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</si>
  <si>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</si>
  <si>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</si>
  <si>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</si>
  <si>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</si>
  <si>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</si>
  <si>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</si>
  <si>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</si>
  <si>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</si>
  <si>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</si>
  <si>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</si>
  <si>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</si>
  <si>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</si>
  <si>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</si>
  <si>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</si>
  <si>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</si>
  <si>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</si>
  <si>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</si>
  <si>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</si>
  <si>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</si>
  <si>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</si>
  <si>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</si>
  <si>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</si>
  <si>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</si>
  <si>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</si>
  <si>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</si>
  <si>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</si>
  <si>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</si>
  <si>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</si>
  <si>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</si>
  <si>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</si>
  <si>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</si>
  <si>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</si>
  <si>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</si>
  <si>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</si>
  <si>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</si>
  <si>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</si>
  <si>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</si>
  <si>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</si>
  <si>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</si>
  <si>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</si>
  <si>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</si>
  <si>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</si>
  <si>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</si>
  <si>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</si>
  <si>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</si>
  <si>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</si>
  <si>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</si>
  <si>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</si>
  <si>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</si>
  <si>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</si>
  <si>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</si>
  <si>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</si>
  <si>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</si>
  <si>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</si>
  <si>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</si>
  <si>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</si>
  <si>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</si>
  <si>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</si>
  <si>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</si>
  <si>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</si>
  <si>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</si>
  <si>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</si>
  <si>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</si>
  <si>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</si>
  <si>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</si>
  <si>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</si>
  <si>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</si>
  <si>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</si>
  <si>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</si>
  <si>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</si>
  <si>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</si>
  <si>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</si>
  <si>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</si>
  <si>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</si>
  <si>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</si>
  <si>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</si>
  <si>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</si>
  <si>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</si>
  <si>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</si>
  <si>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</si>
  <si>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</si>
  <si>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</si>
  <si>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</si>
  <si>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</si>
  <si>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</si>
  <si>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</si>
  <si>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</si>
  <si>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</si>
  <si>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</si>
  <si>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</si>
  <si>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</si>
  <si>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</si>
  <si>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</si>
  <si>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</si>
  <si>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</si>
  <si>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</si>
  <si>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</si>
  <si>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</si>
  <si>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</si>
  <si>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</si>
  <si>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</si>
  <si>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</si>
  <si>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</si>
  <si>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</si>
  <si>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</si>
  <si>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</si>
  <si>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</si>
  <si>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</si>
  <si>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</si>
  <si>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</si>
  <si>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</si>
  <si>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</si>
  <si>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</si>
  <si>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</si>
  <si>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</si>
  <si>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</si>
  <si>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</si>
  <si>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</si>
  <si>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</si>
  <si>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</si>
  <si>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</si>
  <si>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</si>
  <si>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</si>
  <si>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</si>
  <si>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</si>
  <si>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</si>
  <si>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</si>
  <si>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</si>
  <si>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</si>
  <si>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</si>
  <si>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</si>
  <si>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</si>
  <si>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</si>
  <si>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</si>
  <si>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</si>
  <si>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</si>
  <si>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</si>
  <si>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</si>
  <si>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</si>
  <si>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</si>
  <si>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</si>
  <si>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</si>
  <si>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</si>
  <si>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</si>
  <si>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</si>
  <si>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</si>
  <si>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</si>
  <si>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</si>
  <si>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</si>
  <si>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</si>
  <si>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</si>
  <si>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</si>
  <si>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</si>
  <si>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</si>
  <si>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</si>
  <si>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</si>
  <si>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</si>
  <si>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</si>
  <si>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</si>
  <si>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</si>
  <si>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</si>
  <si>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</si>
  <si>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</si>
  <si>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</si>
  <si>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</si>
  <si>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</si>
  <si>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</si>
  <si>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</si>
  <si>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</si>
  <si>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</si>
  <si>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</si>
  <si>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</si>
  <si>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</si>
  <si>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</si>
  <si>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</si>
  <si>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</si>
  <si>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</si>
  <si>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</si>
  <si>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</si>
  <si>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</si>
  <si>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</si>
  <si>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</si>
  <si>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</si>
  <si>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</si>
  <si>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</si>
  <si>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</si>
  <si>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</si>
  <si>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</si>
  <si>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</si>
  <si>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</si>
  <si>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</si>
  <si>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</si>
  <si>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</si>
  <si>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</si>
  <si>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</si>
  <si>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</si>
  <si>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</si>
  <si>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</si>
  <si>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</si>
  <si>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</si>
  <si>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</si>
  <si>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</si>
  <si>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</si>
  <si>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</si>
  <si>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</si>
  <si>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</si>
  <si>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</si>
  <si>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</si>
  <si>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</si>
  <si>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</si>
  <si>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</si>
  <si>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</si>
  <si>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</si>
  <si>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</si>
  <si>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</si>
  <si>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</si>
  <si>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</si>
  <si>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</si>
  <si>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</si>
  <si>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</si>
  <si>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</si>
  <si>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</si>
  <si>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</si>
  <si>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</si>
  <si>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</si>
  <si>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</si>
  <si>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</si>
  <si>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</si>
  <si>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</si>
  <si>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</si>
  <si>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</si>
  <si>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</si>
  <si>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</si>
  <si>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</si>
  <si>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</si>
  <si>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</si>
  <si>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</si>
  <si>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</si>
  <si>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</si>
  <si>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</si>
  <si>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</si>
  <si>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</si>
  <si>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</si>
  <si>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</si>
  <si>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</si>
  <si>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</si>
  <si>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</si>
  <si>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</si>
  <si>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</si>
  <si>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</si>
  <si>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</si>
  <si>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</si>
  <si>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</si>
  <si>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</si>
  <si>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</si>
  <si>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</si>
  <si>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</si>
  <si>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</si>
  <si>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</si>
  <si>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</si>
  <si>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</si>
  <si>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</si>
  <si>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</si>
  <si>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</si>
  <si>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</si>
  <si>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</si>
  <si>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</si>
  <si>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</si>
  <si>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</si>
  <si>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</si>
  <si>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</si>
  <si>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</si>
  <si>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</si>
  <si>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</si>
  <si>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</si>
  <si>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</si>
  <si>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</si>
  <si>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</si>
  <si>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</si>
  <si>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</si>
  <si>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</si>
  <si>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</si>
  <si>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</si>
  <si>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</si>
  <si>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</si>
  <si>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</si>
  <si>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</si>
  <si>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</si>
  <si>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</si>
  <si>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</si>
  <si>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</si>
  <si>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</si>
  <si>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</si>
  <si>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</si>
  <si>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</si>
  <si>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</si>
  <si>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</si>
  <si>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</si>
  <si>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</si>
  <si>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</si>
  <si>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</si>
  <si>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</si>
  <si>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</si>
  <si>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</si>
  <si>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</si>
  <si>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</si>
  <si>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</si>
  <si>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</si>
  <si>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</si>
  <si>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</si>
  <si>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</si>
  <si>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</si>
  <si>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</si>
  <si>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</si>
  <si>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</si>
  <si>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</si>
  <si>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</si>
  <si>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</si>
  <si>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</si>
  <si>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</si>
  <si>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</si>
  <si>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</si>
  <si>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</si>
  <si>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</si>
  <si>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</si>
  <si>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</si>
  <si>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</si>
  <si>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</si>
  <si>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</si>
  <si>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</si>
  <si>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</si>
  <si>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</si>
  <si>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</si>
  <si>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</si>
  <si>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</si>
  <si>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</si>
  <si>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</si>
  <si>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</si>
  <si>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</si>
  <si>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</si>
  <si>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</si>
  <si>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</si>
  <si>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</si>
  <si>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</si>
  <si>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</si>
  <si>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</si>
  <si>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</si>
  <si>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</si>
  <si>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</si>
  <si>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</si>
  <si>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</si>
  <si>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</si>
  <si>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</si>
  <si>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</si>
  <si>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</si>
  <si>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</si>
  <si>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</si>
  <si>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</si>
  <si>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</si>
  <si>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</si>
  <si>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</si>
  <si>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</si>
  <si>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</si>
  <si>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</si>
  <si>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</si>
  <si>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</si>
  <si>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</si>
  <si>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</si>
  <si>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</si>
  <si>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</si>
  <si>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</si>
  <si>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</si>
  <si>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</si>
  <si>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</si>
  <si>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</si>
  <si>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</si>
  <si>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</si>
  <si>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</si>
  <si>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</si>
  <si>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</si>
  <si>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</si>
  <si>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</si>
  <si>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</si>
  <si>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</si>
  <si>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</si>
  <si>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</si>
  <si>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</si>
  <si>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</si>
  <si>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</si>
  <si>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</si>
  <si>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</si>
  <si>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</si>
  <si>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</si>
  <si>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</si>
  <si>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</si>
  <si>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</si>
  <si>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</si>
  <si>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</si>
  <si>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</si>
  <si>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</si>
  <si>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</si>
  <si>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</si>
  <si>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</si>
  <si>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</si>
  <si>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</si>
  <si>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</si>
  <si>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</si>
  <si>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</si>
  <si>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</si>
  <si>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</si>
  <si>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</si>
  <si>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</si>
  <si>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</si>
  <si>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</si>
  <si>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</si>
  <si>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</si>
  <si>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</si>
  <si>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</si>
  <si>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</si>
  <si>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</si>
  <si>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</si>
  <si>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</si>
  <si>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</si>
  <si>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</si>
  <si>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</si>
  <si>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</si>
  <si>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</si>
  <si>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</si>
  <si>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</si>
  <si>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</si>
  <si>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</si>
  <si>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</si>
  <si>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</si>
  <si>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</si>
  <si>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</si>
  <si>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</si>
  <si>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</si>
  <si>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</si>
  <si>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</si>
  <si>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</si>
  <si>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</si>
  <si>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</si>
  <si>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</si>
  <si>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</si>
  <si>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</si>
  <si>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</si>
  <si>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</si>
  <si>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</si>
  <si>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</si>
  <si>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</si>
  <si>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</si>
  <si>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</si>
  <si>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</si>
  <si>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</si>
  <si>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</si>
  <si>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</si>
  <si>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</si>
  <si>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</si>
  <si>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</si>
  <si>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</si>
  <si>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</si>
  <si>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</si>
  <si>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</si>
  <si>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</si>
  <si>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</si>
  <si>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</si>
  <si>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</si>
  <si>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</si>
  <si>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</si>
  <si>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</si>
  <si>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</si>
  <si>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</si>
  <si>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</si>
  <si>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</si>
  <si>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</si>
  <si>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</si>
  <si>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</si>
  <si>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</si>
  <si>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</si>
  <si>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</si>
  <si>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</si>
  <si>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</si>
  <si>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</si>
  <si>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</si>
  <si>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</si>
  <si>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</si>
  <si>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</si>
  <si>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</si>
  <si>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</si>
  <si>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</si>
  <si>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</si>
  <si>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</si>
  <si>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</si>
  <si>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</si>
  <si>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</si>
  <si>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</si>
  <si>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</si>
  <si>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</si>
  <si>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</si>
  <si>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</si>
  <si>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</si>
  <si>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</si>
  <si>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</si>
  <si>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</si>
  <si>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</si>
  <si>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</si>
  <si>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</si>
  <si>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</si>
  <si>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</si>
  <si>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</si>
  <si>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</si>
  <si>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</si>
  <si>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</si>
  <si>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</si>
  <si>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</si>
  <si>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</si>
  <si>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</si>
  <si>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</si>
  <si>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</si>
  <si>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</si>
  <si>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</si>
  <si>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</si>
  <si>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</si>
  <si>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</si>
  <si>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</si>
  <si>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</si>
  <si>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</si>
  <si>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</si>
  <si>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</si>
  <si>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</si>
  <si>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</si>
  <si>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</si>
  <si>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</si>
  <si>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</si>
  <si>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</si>
  <si>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</si>
  <si>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</si>
  <si>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</si>
  <si>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</si>
  <si>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</si>
  <si>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</si>
  <si>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</si>
  <si>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</si>
  <si>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</si>
  <si>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</si>
  <si>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</si>
  <si>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</si>
  <si>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</si>
  <si>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</si>
  <si>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</si>
  <si>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</si>
  <si>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</si>
  <si>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</si>
  <si>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</si>
  <si>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</si>
  <si>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</si>
  <si>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</si>
  <si>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</si>
  <si>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</si>
  <si>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</si>
  <si>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</si>
  <si>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</si>
  <si>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</si>
  <si>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</si>
  <si>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</si>
  <si>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</si>
  <si>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</si>
  <si>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</si>
  <si>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</si>
  <si>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</si>
  <si>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</si>
  <si>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</si>
  <si>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</si>
  <si>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</si>
  <si>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</si>
  <si>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</si>
  <si>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</si>
  <si>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</si>
  <si>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</si>
  <si>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</si>
  <si>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</si>
  <si>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</si>
  <si>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</si>
  <si>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</si>
  <si>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</si>
  <si>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</si>
  <si>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</si>
  <si>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</si>
  <si>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</si>
  <si>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</si>
  <si>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</si>
  <si>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</si>
  <si>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</si>
  <si>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</si>
  <si>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</si>
  <si>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</si>
  <si>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</si>
  <si>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</si>
  <si>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</si>
  <si>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</si>
  <si>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</si>
  <si>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</si>
  <si>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</si>
  <si>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</si>
  <si>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</si>
  <si>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</si>
  <si>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</si>
  <si>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</si>
  <si>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</si>
  <si>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</si>
  <si>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</si>
  <si>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</si>
  <si>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</si>
  <si>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</si>
  <si>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</si>
  <si>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</si>
  <si>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</si>
  <si>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</si>
  <si>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</si>
  <si>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</si>
  <si>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</si>
  <si>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</si>
  <si>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</si>
  <si>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</si>
  <si>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</si>
  <si>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</si>
  <si>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</si>
  <si>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</si>
  <si>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</si>
  <si>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</si>
  <si>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</si>
  <si>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</si>
  <si>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</si>
  <si>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</si>
  <si>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</si>
  <si>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</si>
  <si>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</si>
  <si>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</si>
  <si>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</si>
  <si>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</si>
  <si>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</si>
  <si>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</si>
  <si>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</si>
  <si>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</si>
  <si>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</si>
  <si>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</si>
  <si>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</si>
  <si>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</si>
  <si>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</si>
  <si>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</si>
  <si>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</si>
  <si>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</si>
  <si>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</si>
  <si>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</si>
  <si>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</si>
  <si>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</si>
  <si>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</si>
  <si>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</si>
  <si>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</si>
  <si>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</si>
  <si>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</si>
  <si>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</si>
  <si>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</si>
  <si>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</si>
  <si>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</si>
  <si>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</si>
  <si>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</si>
  <si>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</si>
  <si>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</si>
  <si>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</si>
  <si>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</si>
  <si>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</si>
  <si>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</si>
  <si>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</si>
  <si>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</si>
  <si>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</si>
  <si>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</si>
  <si>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</si>
  <si>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</si>
  <si>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</si>
  <si>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</si>
  <si>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</si>
  <si>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</si>
  <si>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</si>
  <si>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</si>
  <si>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</si>
  <si>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</si>
  <si>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</si>
  <si>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</si>
  <si>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</si>
  <si>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</si>
  <si>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</si>
  <si>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</si>
  <si>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</si>
  <si>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</si>
  <si>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</si>
  <si>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</si>
  <si>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</si>
  <si>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</si>
  <si>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</si>
  <si>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</si>
  <si>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</si>
  <si>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</si>
  <si>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</si>
  <si>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</si>
  <si>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</si>
  <si>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</si>
  <si>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</si>
  <si>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</si>
  <si>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</si>
  <si>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</si>
  <si>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</si>
  <si>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</si>
  <si>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</si>
  <si>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</si>
  <si>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</si>
  <si>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</si>
  <si>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</si>
  <si>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</si>
  <si>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</si>
  <si>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</si>
  <si>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</si>
  <si>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</si>
  <si>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</si>
  <si>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</si>
  <si>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</si>
  <si>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</si>
  <si>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</si>
  <si>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</si>
  <si>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</si>
  <si>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</si>
  <si>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</si>
  <si>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</si>
  <si>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</si>
  <si>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</si>
  <si>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</si>
  <si>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</si>
  <si>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</si>
  <si>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</si>
  <si>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</si>
  <si>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</si>
  <si>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</si>
  <si>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</si>
  <si>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</si>
  <si>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</si>
  <si>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</si>
  <si>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</si>
  <si>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</si>
  <si>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</si>
  <si>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</si>
  <si>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</si>
  <si>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</si>
  <si>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</si>
  <si>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</si>
  <si>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</si>
  <si>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</si>
  <si>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</si>
  <si>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</si>
  <si>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</si>
  <si>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</si>
  <si>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</si>
  <si>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</si>
  <si>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</si>
  <si>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</si>
  <si>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</si>
  <si>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</si>
  <si>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</si>
  <si>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</si>
  <si>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</si>
  <si>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</si>
  <si>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</si>
  <si>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</si>
  <si>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</si>
  <si>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</si>
  <si>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</si>
  <si>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</si>
  <si>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</si>
  <si>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</si>
  <si>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</si>
  <si>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</si>
  <si>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</si>
  <si>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</si>
  <si>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</si>
  <si>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</si>
  <si>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</si>
  <si>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</si>
  <si>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</si>
  <si>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</si>
  <si>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</si>
  <si>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</si>
  <si>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</si>
  <si>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</si>
  <si>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</si>
  <si>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</si>
  <si>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</si>
  <si>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</si>
  <si>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</si>
  <si>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</si>
  <si>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</si>
  <si>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</si>
  <si>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</si>
  <si>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</si>
  <si>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</si>
  <si>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</si>
  <si>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</si>
  <si>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</si>
  <si>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</si>
  <si>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</si>
  <si>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</si>
  <si>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</si>
  <si>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</si>
  <si>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</si>
  <si>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</si>
  <si>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</si>
  <si>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</si>
  <si>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</si>
  <si>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</si>
  <si>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</si>
  <si>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</si>
  <si>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</si>
  <si>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</si>
  <si>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</si>
  <si>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</si>
  <si>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</si>
  <si>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</si>
  <si>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</si>
  <si>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</si>
  <si>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</si>
  <si>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</si>
  <si>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</si>
  <si>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</si>
  <si>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</si>
  <si>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</si>
  <si>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</si>
  <si>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</si>
  <si>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</si>
  <si>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</si>
  <si>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</si>
  <si>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</si>
  <si>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</si>
  <si>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</si>
  <si>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</si>
  <si>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</si>
  <si>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</si>
  <si>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</si>
  <si>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</si>
  <si>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</si>
  <si>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</si>
  <si>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</si>
  <si>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</si>
  <si>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</si>
  <si>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</si>
  <si>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</si>
  <si>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</si>
  <si>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</si>
  <si>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</si>
  <si>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</si>
  <si>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</si>
  <si>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</si>
  <si>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</si>
  <si>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</si>
  <si>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</si>
  <si>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</si>
  <si>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</si>
  <si>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</si>
  <si>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</si>
  <si>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</si>
  <si>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</si>
  <si>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</si>
  <si>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</si>
  <si>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</si>
  <si>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</si>
  <si>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</si>
  <si>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</si>
  <si>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</si>
  <si>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</si>
  <si>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</si>
  <si>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</si>
  <si>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</si>
  <si>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</si>
  <si>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</si>
  <si>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</si>
  <si>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</si>
  <si>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</si>
  <si>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</si>
  <si>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</si>
  <si>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</si>
  <si>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</si>
  <si>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</si>
  <si>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</si>
  <si>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</si>
  <si>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</si>
  <si>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</si>
  <si>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</si>
  <si>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</si>
  <si>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</si>
  <si>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</si>
  <si>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</si>
  <si>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</si>
  <si>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</si>
  <si>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</si>
  <si>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</si>
  <si>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</si>
  <si>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</si>
  <si>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</si>
  <si>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</si>
  <si>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</si>
  <si>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</si>
  <si>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</si>
  <si>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</si>
  <si>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</si>
  <si>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</si>
  <si>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</si>
  <si>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</si>
  <si>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</si>
  <si>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</si>
  <si>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</si>
  <si>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</si>
  <si>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</si>
  <si>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</si>
  <si>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</si>
  <si>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</si>
  <si>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</si>
  <si>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</si>
  <si>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</si>
  <si>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</si>
  <si>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</si>
  <si>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</si>
  <si>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</si>
  <si>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</si>
  <si>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</si>
  <si>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</si>
  <si>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</si>
  <si>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</si>
  <si>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</si>
  <si>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</si>
  <si>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</si>
  <si>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</si>
  <si>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</si>
  <si>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</si>
  <si>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</si>
  <si>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</si>
  <si>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</si>
  <si>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</si>
  <si>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</si>
  <si>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</si>
  <si>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</si>
  <si>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</si>
  <si>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</si>
  <si>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</si>
  <si>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</si>
  <si>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</si>
  <si>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</si>
  <si>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</si>
  <si>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</si>
  <si>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</si>
  <si>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</si>
  <si>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</si>
  <si>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</si>
  <si>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</si>
  <si>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</si>
  <si>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</si>
  <si>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</si>
  <si>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</si>
  <si>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</si>
  <si>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</si>
  <si>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</si>
  <si>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</si>
  <si>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</si>
  <si>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</si>
  <si>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</si>
  <si>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</si>
  <si>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</si>
  <si>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</si>
  <si>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</si>
  <si>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</si>
  <si>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</si>
  <si>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</si>
  <si>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</si>
  <si>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</si>
  <si>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</si>
  <si>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</si>
  <si>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</si>
  <si>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</si>
  <si>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</si>
  <si>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</si>
  <si>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</si>
  <si>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</si>
  <si>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</si>
  <si>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</si>
  <si>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</si>
  <si>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</si>
  <si>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</si>
  <si>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</si>
  <si>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</si>
  <si>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</si>
  <si>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</si>
  <si>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</si>
  <si>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</si>
  <si>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</si>
  <si>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</si>
  <si>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</si>
  <si>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</si>
  <si>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</si>
  <si>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</si>
  <si>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</si>
  <si>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</si>
  <si>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</si>
  <si>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</si>
  <si>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</si>
  <si>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</si>
  <si>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</si>
  <si>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</si>
  <si>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</si>
  <si>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</si>
  <si>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</si>
  <si>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</si>
  <si>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</si>
  <si>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</si>
  <si>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</si>
  <si>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</si>
  <si>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</si>
  <si>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</si>
  <si>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</si>
  <si>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</si>
  <si>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</si>
  <si>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</si>
  <si>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</si>
  <si>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</si>
  <si>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</si>
  <si>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</si>
  <si>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</si>
  <si>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</si>
  <si>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</si>
  <si>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</si>
  <si>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</si>
  <si>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</si>
  <si>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</si>
  <si>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</si>
  <si>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</si>
  <si>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</si>
  <si>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</si>
  <si>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</si>
  <si>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</si>
  <si>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</si>
  <si>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</si>
  <si>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</si>
  <si>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</si>
  <si>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</si>
  <si>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</si>
  <si>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</si>
  <si>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</si>
  <si>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</si>
  <si>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</si>
  <si>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</si>
  <si>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</si>
  <si>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</si>
  <si>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</si>
  <si>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</si>
  <si>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</si>
  <si>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</si>
  <si>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</si>
  <si>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</si>
  <si>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</si>
  <si>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</si>
  <si>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</si>
  <si>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</si>
  <si>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</si>
  <si>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</si>
  <si>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</si>
  <si>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</si>
  <si>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</si>
  <si>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</si>
  <si>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</si>
  <si>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</si>
  <si>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</si>
  <si>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</si>
  <si>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</si>
  <si>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</si>
  <si>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</si>
  <si>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</si>
  <si>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</si>
  <si>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</si>
  <si>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</si>
  <si>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</si>
  <si>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</si>
  <si>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</si>
  <si>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</si>
  <si>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</si>
  <si>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</si>
  <si>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</si>
  <si>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</si>
  <si>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</si>
  <si>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</si>
  <si>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</si>
  <si>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</si>
  <si>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</si>
  <si>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</si>
  <si>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</si>
  <si>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</si>
  <si>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</si>
  <si>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</si>
  <si>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</si>
  <si>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</si>
  <si>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</si>
  <si>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</si>
  <si>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</si>
  <si>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</si>
  <si>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</si>
  <si>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</si>
  <si>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</si>
  <si>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</si>
  <si>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</si>
  <si>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</si>
  <si>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</si>
  <si>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</si>
  <si>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</si>
  <si>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</si>
  <si>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</si>
  <si>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</si>
  <si>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</si>
  <si>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</si>
  <si>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</si>
  <si>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</si>
  <si>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</si>
  <si>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</si>
  <si>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</si>
  <si>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</si>
  <si>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</si>
  <si>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</si>
  <si>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</si>
  <si>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</si>
  <si>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</si>
  <si>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</si>
  <si>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</si>
  <si>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</si>
  <si>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</si>
  <si>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</si>
  <si>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</si>
  <si>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</si>
  <si>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</si>
  <si>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</si>
  <si>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</si>
  <si>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</si>
  <si>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</si>
  <si>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</si>
  <si>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</si>
  <si>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</si>
  <si>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</si>
  <si>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</si>
  <si>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</si>
  <si>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</si>
  <si>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</si>
  <si>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</si>
  <si>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</si>
  <si>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</si>
  <si>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</si>
  <si>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</si>
  <si>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</si>
  <si>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</si>
  <si>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</si>
  <si>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</si>
  <si>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</si>
  <si>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</si>
  <si>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</si>
  <si>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</si>
  <si>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</si>
  <si>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</si>
  <si>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</si>
  <si>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</si>
  <si>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</si>
  <si>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</si>
  <si>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</si>
  <si>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</si>
  <si>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</si>
  <si>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</si>
  <si>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</si>
  <si>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</si>
  <si>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</si>
  <si>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</si>
  <si>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</si>
  <si>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</si>
  <si>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</si>
  <si>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</si>
  <si>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</si>
  <si>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</si>
  <si>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</si>
  <si>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</si>
  <si>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</si>
  <si>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</si>
  <si>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</si>
  <si>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</si>
  <si>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</si>
  <si>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</si>
  <si>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</si>
  <si>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</si>
  <si>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</si>
  <si>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</si>
  <si>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</si>
  <si>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</si>
  <si>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</si>
  <si>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</si>
  <si>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</si>
  <si>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</si>
  <si>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</si>
  <si>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</si>
  <si>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</si>
  <si>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</si>
  <si>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</si>
  <si>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</si>
  <si>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</si>
  <si>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</si>
  <si>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</si>
  <si>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</si>
  <si>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</si>
  <si>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</si>
  <si>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</si>
  <si>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</si>
  <si>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</si>
  <si>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</si>
  <si>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</si>
  <si>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</si>
  <si>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</si>
  <si>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</si>
  <si>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</si>
  <si>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</si>
  <si>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</si>
  <si>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</si>
  <si>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</si>
  <si>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</si>
  <si>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</si>
  <si>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</si>
  <si>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</si>
  <si>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</si>
  <si>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</si>
  <si>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</si>
  <si>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</si>
  <si>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</si>
  <si>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</si>
  <si>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</si>
  <si>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</si>
  <si>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</si>
  <si>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</si>
  <si>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</si>
  <si>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</si>
  <si>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</si>
  <si>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</si>
  <si>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</si>
  <si>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</si>
  <si>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</si>
  <si>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</si>
  <si>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</si>
  <si>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</si>
  <si>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</si>
  <si>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</si>
  <si>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</si>
  <si>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</si>
  <si>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</si>
  <si>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</si>
  <si>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</si>
  <si>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</si>
  <si>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</si>
  <si>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</si>
  <si>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</si>
  <si>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</si>
  <si>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</si>
  <si>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</si>
  <si>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</si>
  <si>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</si>
  <si>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</si>
  <si>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</si>
  <si>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</si>
  <si>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</si>
  <si>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</si>
  <si>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</si>
  <si>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</si>
  <si>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</si>
  <si>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</si>
  <si>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</si>
  <si>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</si>
  <si>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</si>
  <si>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</si>
  <si>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</si>
  <si>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</si>
  <si>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</si>
  <si>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</si>
  <si>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</si>
  <si>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</si>
  <si>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</si>
  <si>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</si>
  <si>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</si>
  <si>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</si>
  <si>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</si>
  <si>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</si>
  <si>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</si>
  <si>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</si>
  <si>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</si>
  <si>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</si>
  <si>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</si>
  <si>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</si>
  <si>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</si>
  <si>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</si>
  <si>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</si>
  <si>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</si>
  <si>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</si>
  <si>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</si>
  <si>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</si>
  <si>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</si>
  <si>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</si>
  <si>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</si>
  <si>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</si>
  <si>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</si>
  <si>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</si>
  <si>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</si>
  <si>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</si>
  <si>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</si>
  <si>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</si>
  <si>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</si>
  <si>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</si>
  <si>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</si>
  <si>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</si>
  <si>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</si>
  <si>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</si>
  <si>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</si>
  <si>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</si>
  <si>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</si>
  <si>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</si>
  <si>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</si>
  <si>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</si>
  <si>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</si>
  <si>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</si>
  <si>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</si>
  <si>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</si>
  <si>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</si>
  <si>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</si>
  <si>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</si>
  <si>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</si>
  <si>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</si>
  <si>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</si>
  <si>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</si>
  <si>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</si>
  <si>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</si>
  <si>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</si>
  <si>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</si>
  <si>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</si>
  <si>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</si>
  <si>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</si>
  <si>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</si>
  <si>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</si>
  <si>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</si>
  <si>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</si>
  <si>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</si>
  <si>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</si>
  <si>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</si>
  <si>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</si>
  <si>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</si>
  <si>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</si>
  <si>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</si>
  <si>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</si>
  <si>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</si>
  <si>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</si>
  <si>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</si>
  <si>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</si>
  <si>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</si>
  <si>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</si>
  <si>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</si>
  <si>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</si>
  <si>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</si>
  <si>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</si>
  <si>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</si>
  <si>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</si>
  <si>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</si>
  <si>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</si>
  <si>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</si>
  <si>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</si>
  <si>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</si>
  <si>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</si>
  <si>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</si>
  <si>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</si>
  <si>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</si>
  <si>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</si>
  <si>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</si>
  <si>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</si>
  <si>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</si>
  <si>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</si>
  <si>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</si>
  <si>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</si>
  <si>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</si>
  <si>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</si>
  <si>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</si>
  <si>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</si>
  <si>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</si>
  <si>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</si>
  <si>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</si>
  <si>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</si>
  <si>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</si>
  <si>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</si>
  <si>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</si>
  <si>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</si>
  <si>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</si>
  <si>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</si>
  <si>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</si>
  <si>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</si>
  <si>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</si>
  <si>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</si>
  <si>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</si>
  <si>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</si>
  <si>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</si>
  <si>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</si>
  <si>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</si>
  <si>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</si>
  <si>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</si>
  <si>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</si>
  <si>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</si>
  <si>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</si>
  <si>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</si>
  <si>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</si>
  <si>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</si>
  <si>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</si>
  <si>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</si>
  <si>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</si>
  <si>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</si>
  <si>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</si>
  <si>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</si>
  <si>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</si>
  <si>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</si>
  <si>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</si>
  <si>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</si>
  <si>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</si>
  <si>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</si>
  <si>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</si>
  <si>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</si>
  <si>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</si>
  <si>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</si>
  <si>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</si>
  <si>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</si>
  <si>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</si>
  <si>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</si>
  <si>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</si>
  <si>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</si>
  <si>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</si>
  <si>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</si>
  <si>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</si>
  <si>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</si>
  <si>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</si>
  <si>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</si>
  <si>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</si>
  <si>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</si>
  <si>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</si>
  <si>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</si>
  <si>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</si>
  <si>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</si>
  <si>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</si>
  <si>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</si>
  <si>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</si>
  <si>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</si>
  <si>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</si>
  <si>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</si>
  <si>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</si>
  <si>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</si>
  <si>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</si>
  <si>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</si>
  <si>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</si>
  <si>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</si>
  <si>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</si>
  <si>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</si>
  <si>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</si>
  <si>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</si>
  <si>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</si>
  <si>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</si>
  <si>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</si>
  <si>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</si>
  <si>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</si>
  <si>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</si>
  <si>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</si>
  <si>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</si>
  <si>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</si>
  <si>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</si>
  <si>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</si>
  <si>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</si>
  <si>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</si>
  <si>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</si>
  <si>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</si>
  <si>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</si>
  <si>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</si>
  <si>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</si>
  <si>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</si>
  <si>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</si>
  <si>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</si>
  <si>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</si>
  <si>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</si>
  <si>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</si>
  <si>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</si>
  <si>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</si>
  <si>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</si>
  <si>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</si>
  <si>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</si>
  <si>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</si>
  <si>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</si>
  <si>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</si>
  <si>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</si>
  <si>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</si>
  <si>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</si>
  <si>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</si>
  <si>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</si>
  <si>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</si>
  <si>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</si>
  <si>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</si>
  <si>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</si>
  <si>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</si>
  <si>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</si>
  <si>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</si>
  <si>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</si>
  <si>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</si>
  <si>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</si>
  <si>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</si>
  <si>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</si>
  <si>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</si>
  <si>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</si>
  <si>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</si>
  <si>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</si>
  <si>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</si>
  <si>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</si>
  <si>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</si>
  <si>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</si>
  <si>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</si>
  <si>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</si>
  <si>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</si>
  <si>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</si>
  <si>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</si>
  <si>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</si>
  <si>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</si>
  <si>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</si>
  <si>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</si>
  <si>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</si>
  <si>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</si>
  <si>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</si>
  <si>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</si>
  <si>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</si>
  <si>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</si>
  <si>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</si>
  <si>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</si>
  <si>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</si>
  <si>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</si>
  <si>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</si>
  <si>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</si>
  <si>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</si>
  <si>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</si>
  <si>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</si>
  <si>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</si>
  <si>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</si>
  <si>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</si>
  <si>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</si>
  <si>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</si>
  <si>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</si>
  <si>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</si>
  <si>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</si>
  <si>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</si>
  <si>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</si>
  <si>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</si>
  <si>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</si>
  <si>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</si>
  <si>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</si>
  <si>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</si>
  <si>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</si>
  <si>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</si>
  <si>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</si>
  <si>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</si>
  <si>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</si>
  <si>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</si>
  <si>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</si>
  <si>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</si>
  <si>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</si>
  <si>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</si>
  <si>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</si>
  <si>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</si>
  <si>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</si>
  <si>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</si>
  <si>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</si>
  <si>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</si>
  <si>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</si>
  <si>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</si>
  <si>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</si>
  <si>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</si>
  <si>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</si>
  <si>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</si>
  <si>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</si>
  <si>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</si>
  <si>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</si>
  <si>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</si>
  <si>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</si>
  <si>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</si>
  <si>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</si>
  <si>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</si>
  <si>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</si>
  <si>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</si>
  <si>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</si>
  <si>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</si>
  <si>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</si>
  <si>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</si>
  <si>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</si>
  <si>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</si>
  <si>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</si>
  <si>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</si>
  <si>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</si>
  <si>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</si>
  <si>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</si>
  <si>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</si>
  <si>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</si>
  <si>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</si>
  <si>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</si>
  <si>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</si>
  <si>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</si>
  <si>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</si>
  <si>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</si>
  <si>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</si>
  <si>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</si>
  <si>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</si>
  <si>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</si>
  <si>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</si>
  <si>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</si>
  <si>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</si>
  <si>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</si>
  <si>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</si>
  <si>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</si>
  <si>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</si>
  <si>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</si>
  <si>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</si>
  <si>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</si>
  <si>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</si>
  <si>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</si>
  <si>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</si>
  <si>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</si>
  <si>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</si>
  <si>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</si>
  <si>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</si>
  <si>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</si>
  <si>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</si>
  <si>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</si>
  <si>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</si>
  <si>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</si>
  <si>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</si>
  <si>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</si>
  <si>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</si>
  <si>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</si>
  <si>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</si>
  <si>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</si>
  <si>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</si>
  <si>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</si>
  <si>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</si>
  <si>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</si>
  <si>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</si>
  <si>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</si>
  <si>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</si>
  <si>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</si>
  <si>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</si>
  <si>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</si>
  <si>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</si>
  <si>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</si>
  <si>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</si>
  <si>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</si>
  <si>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</si>
  <si>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</si>
  <si>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</si>
  <si>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</si>
  <si>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</si>
  <si>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</si>
  <si>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</si>
  <si>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</si>
  <si>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</si>
  <si>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</si>
  <si>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</si>
  <si>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</si>
  <si>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</si>
  <si>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</si>
  <si>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</si>
  <si>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</si>
  <si>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</si>
  <si>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</si>
  <si>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</si>
  <si>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</si>
  <si>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</si>
  <si>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</si>
  <si>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</si>
  <si>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</si>
  <si>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</si>
  <si>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</si>
  <si>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</si>
  <si>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</si>
  <si>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</si>
  <si>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</si>
  <si>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</si>
  <si>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</si>
  <si>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</si>
  <si>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</si>
  <si>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</si>
  <si>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</si>
  <si>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</si>
  <si>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</si>
  <si>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</si>
  <si>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</si>
  <si>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</si>
  <si>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</si>
  <si>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</si>
  <si>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</si>
  <si>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</si>
  <si>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</si>
  <si>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</si>
  <si>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</si>
  <si>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</si>
  <si>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</si>
  <si>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</si>
  <si>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</si>
  <si>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</si>
  <si>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</si>
  <si>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</si>
  <si>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</si>
  <si>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</si>
  <si>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</si>
  <si>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</si>
  <si>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</si>
  <si>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</si>
  <si>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</si>
  <si>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</si>
  <si>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</si>
  <si>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</si>
  <si>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</si>
  <si>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</si>
  <si>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</si>
  <si>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</si>
  <si>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</si>
  <si>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</si>
  <si>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</si>
  <si>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</si>
  <si>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</si>
  <si>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</si>
  <si>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</si>
  <si>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</si>
  <si>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</si>
  <si>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</si>
  <si>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</si>
  <si>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</si>
  <si>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</si>
  <si>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</si>
  <si>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</si>
  <si>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</si>
  <si>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</si>
  <si>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</si>
  <si>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</si>
  <si>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</si>
  <si>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</si>
  <si>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</si>
  <si>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</si>
  <si>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</si>
  <si>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</si>
  <si>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</si>
  <si>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</si>
  <si>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</si>
  <si>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</si>
  <si>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</si>
  <si>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</si>
  <si>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</si>
  <si>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</si>
  <si>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</si>
  <si>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</si>
  <si>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</si>
  <si>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</si>
  <si>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</si>
  <si>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</si>
  <si>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</si>
  <si>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</si>
  <si>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</si>
  <si>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</si>
  <si>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</si>
  <si>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</si>
  <si>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</si>
  <si>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</si>
  <si>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</si>
  <si>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</si>
  <si>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</si>
  <si>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</si>
  <si>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</si>
  <si>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</si>
  <si>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</si>
  <si>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</si>
  <si>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</si>
  <si>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</si>
  <si>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</si>
  <si>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</si>
  <si>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</si>
  <si>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</si>
  <si>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</si>
  <si>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</si>
  <si>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</si>
  <si>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</si>
  <si>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</si>
  <si>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</si>
  <si>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</si>
  <si>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</si>
  <si>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</si>
  <si>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</si>
  <si>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</si>
  <si>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</si>
  <si>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</si>
  <si>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</si>
  <si>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</si>
  <si>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</si>
  <si>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</si>
  <si>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</si>
  <si>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</si>
  <si>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</si>
  <si>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</si>
  <si>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</si>
  <si>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</si>
  <si>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</si>
  <si>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</si>
  <si>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</si>
  <si>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</si>
  <si>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</si>
  <si>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</si>
  <si>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</si>
  <si>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</si>
  <si>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</si>
  <si>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</si>
  <si>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</si>
  <si>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</si>
  <si>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</si>
  <si>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</si>
  <si>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</si>
  <si>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</si>
  <si>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</si>
  <si>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</si>
  <si>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</si>
  <si>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</si>
  <si>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</si>
  <si>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</si>
  <si>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</si>
  <si>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</si>
  <si>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</si>
  <si>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</si>
  <si>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</si>
  <si>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</si>
  <si>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</si>
  <si>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</si>
  <si>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</si>
  <si>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</si>
  <si>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</si>
  <si>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</si>
  <si>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</si>
  <si>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</si>
  <si>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</si>
  <si>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</si>
  <si>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</si>
  <si>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</si>
  <si>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</si>
  <si>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</si>
  <si>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</si>
  <si>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</si>
  <si>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</si>
  <si>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</si>
  <si>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</si>
  <si>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</si>
  <si>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</si>
  <si>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</si>
  <si>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</si>
  <si>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</si>
  <si>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</si>
  <si>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</si>
  <si>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</si>
  <si>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</si>
  <si>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</si>
  <si>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</si>
  <si>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</si>
  <si>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</si>
  <si>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</si>
  <si>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</si>
  <si>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</si>
  <si>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</si>
  <si>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</si>
  <si>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</si>
  <si>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</si>
  <si>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</si>
  <si>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</si>
  <si>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</si>
  <si>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</si>
  <si>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</si>
  <si>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</si>
  <si>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</si>
  <si>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</si>
  <si>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</si>
  <si>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</si>
  <si>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</si>
  <si>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</si>
  <si>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</si>
  <si>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</si>
  <si>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</si>
  <si>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</si>
  <si>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</si>
  <si>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</si>
  <si>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</si>
  <si>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</si>
  <si>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</si>
  <si>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</si>
  <si>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</si>
  <si>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</si>
  <si>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</si>
  <si>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</si>
  <si>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</si>
  <si>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</si>
  <si>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</si>
  <si>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</si>
  <si>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</si>
  <si>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</si>
  <si>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</si>
  <si>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</si>
  <si>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</si>
  <si>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</si>
  <si>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</si>
  <si>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</si>
  <si>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</si>
  <si>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</si>
  <si>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</si>
  <si>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</si>
  <si>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</si>
  <si>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</si>
  <si>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</si>
  <si>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</si>
  <si>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</si>
  <si>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</si>
  <si>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</si>
  <si>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</si>
  <si>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</si>
  <si>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</si>
  <si>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</si>
  <si>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</si>
  <si>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</si>
  <si>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</si>
  <si>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</si>
  <si>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</si>
  <si>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</si>
  <si>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</si>
  <si>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</si>
  <si>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</si>
  <si>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</si>
  <si>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</si>
  <si>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</si>
  <si>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</si>
  <si>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</si>
  <si>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</si>
  <si>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</si>
  <si>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</si>
  <si>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</si>
  <si>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</si>
  <si>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</si>
  <si>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</si>
  <si>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</si>
  <si>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</si>
  <si>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</si>
  <si>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</si>
  <si>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</si>
  <si>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</si>
  <si>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</si>
  <si>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</si>
  <si>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</si>
  <si>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</si>
  <si>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</si>
  <si>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</si>
  <si>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</si>
  <si>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</si>
  <si>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</si>
  <si>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</si>
  <si>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</si>
  <si>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</si>
  <si>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</si>
  <si>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</si>
  <si>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</si>
  <si>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</si>
  <si>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</si>
  <si>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</si>
  <si>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</si>
  <si>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</si>
  <si>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</si>
  <si>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</si>
  <si>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</si>
  <si>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</si>
  <si>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</si>
  <si>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</si>
  <si>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</si>
  <si>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</si>
  <si>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</si>
  <si>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</si>
  <si>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</si>
  <si>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</si>
  <si>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</si>
  <si>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</si>
  <si>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</si>
  <si>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</si>
  <si>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</si>
  <si>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</si>
  <si>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</si>
  <si>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</si>
  <si>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</si>
  <si>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</si>
  <si>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</si>
  <si>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</si>
  <si>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</si>
  <si>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</si>
  <si>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</si>
  <si>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</si>
  <si>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</si>
  <si>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</si>
  <si>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</si>
  <si>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</si>
  <si>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</si>
  <si>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</si>
  <si>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</si>
  <si>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</si>
  <si>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</si>
  <si>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</si>
  <si>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</si>
  <si>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</si>
  <si>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</si>
  <si>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</si>
  <si>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</si>
  <si>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</si>
  <si>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</si>
  <si>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</si>
  <si>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</si>
  <si>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</si>
  <si>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</si>
  <si>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</si>
  <si>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</si>
  <si>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</si>
  <si>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</si>
  <si>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</si>
  <si>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</si>
  <si>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</si>
  <si>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</si>
  <si>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</si>
  <si>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</si>
  <si>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</si>
  <si>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</si>
  <si>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</si>
  <si>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</si>
  <si>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</si>
  <si>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</si>
  <si>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</si>
  <si>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</si>
  <si>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</si>
  <si>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</si>
  <si>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</si>
  <si>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</si>
  <si>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</si>
  <si>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</si>
  <si>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</si>
  <si>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</si>
  <si>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</si>
  <si>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</si>
  <si>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</si>
  <si>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</si>
  <si>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</si>
  <si>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</si>
  <si>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</si>
  <si>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</si>
  <si>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</si>
  <si>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</si>
  <si>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</si>
  <si>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</si>
  <si>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</si>
  <si>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</si>
  <si>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</si>
  <si>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</si>
  <si>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</si>
  <si>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</si>
  <si>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</si>
  <si>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</si>
  <si>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</si>
  <si>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</si>
  <si>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</si>
  <si>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</si>
  <si>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</si>
  <si>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</si>
  <si>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</si>
  <si>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</si>
  <si>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</si>
  <si>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</si>
  <si>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</si>
  <si>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</si>
  <si>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</si>
  <si>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</si>
  <si>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</si>
  <si>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</si>
  <si>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</si>
  <si>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</si>
  <si>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</si>
  <si>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</si>
  <si>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</si>
  <si>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</si>
  <si>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</si>
  <si>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</si>
  <si>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</si>
  <si>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</si>
  <si>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</si>
  <si>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</si>
  <si>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</si>
  <si>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</si>
  <si>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</si>
  <si>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</si>
  <si>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</si>
  <si>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</si>
  <si>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</si>
  <si>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</si>
  <si>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</si>
  <si>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</si>
  <si>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</si>
  <si>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</si>
  <si>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</si>
  <si>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</si>
  <si>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</si>
  <si>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</si>
  <si>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</si>
  <si>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</si>
  <si>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</si>
  <si>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</si>
  <si>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</si>
  <si>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</si>
  <si>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</si>
  <si>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</si>
  <si>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</si>
  <si>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</si>
  <si>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</si>
  <si>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</si>
  <si>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</si>
  <si>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</si>
  <si>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</si>
  <si>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</si>
  <si>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</si>
  <si>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</si>
  <si>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</si>
  <si>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</si>
  <si>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</si>
  <si>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</si>
  <si>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</si>
  <si>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</si>
  <si>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</si>
  <si>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</si>
  <si>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</si>
  <si>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</si>
  <si>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</si>
  <si>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</si>
  <si>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</si>
  <si>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</si>
  <si>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</si>
  <si>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</si>
  <si>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</si>
  <si>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</si>
  <si>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</si>
  <si>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</si>
  <si>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</si>
  <si>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</si>
  <si>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</si>
  <si>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</si>
  <si>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</si>
  <si>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</si>
  <si>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</si>
  <si>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</si>
  <si>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</si>
  <si>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</si>
  <si>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</si>
  <si>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</si>
  <si>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</si>
  <si>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</si>
  <si>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</si>
  <si>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</si>
  <si>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</si>
  <si>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</si>
  <si>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</si>
  <si>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</si>
  <si>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</si>
  <si>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</si>
  <si>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</si>
  <si>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</si>
  <si>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</si>
  <si>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</si>
  <si>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</si>
  <si>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</si>
  <si>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</si>
  <si>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</si>
  <si>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</si>
  <si>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</si>
  <si>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</si>
  <si>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</si>
  <si>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</si>
  <si>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</si>
  <si>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</si>
  <si>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</si>
  <si>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</si>
  <si>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</si>
  <si>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</si>
  <si>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</si>
  <si>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</si>
  <si>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</si>
  <si>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</si>
  <si>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</si>
  <si>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</si>
  <si>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</si>
  <si>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</si>
  <si>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</si>
  <si>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</si>
  <si>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</si>
  <si>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</si>
  <si>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</si>
  <si>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</si>
  <si>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</si>
  <si>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</si>
  <si>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</si>
  <si>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</si>
  <si>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</si>
  <si>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</si>
  <si>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</si>
  <si>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</si>
  <si>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</si>
  <si>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</si>
  <si>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</si>
  <si>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</si>
  <si>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</si>
  <si>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</si>
  <si>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</si>
  <si>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</si>
  <si>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</si>
  <si>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</si>
  <si>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</si>
  <si>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</si>
  <si>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</si>
  <si>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</si>
  <si>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</si>
  <si>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</si>
  <si>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</si>
  <si>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</si>
  <si>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</si>
  <si>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</si>
  <si>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</si>
  <si>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</si>
  <si>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</si>
  <si>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</si>
  <si>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</si>
  <si>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</si>
  <si>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</si>
  <si>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</si>
  <si>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</si>
  <si>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</si>
  <si>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</si>
  <si>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</si>
  <si>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</si>
  <si>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</si>
  <si>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</si>
  <si>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</si>
  <si>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</si>
  <si>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</si>
  <si>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</si>
  <si>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</si>
  <si>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</si>
  <si>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</si>
  <si>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</si>
  <si>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</si>
  <si>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</si>
  <si>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</si>
  <si>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</si>
  <si>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</si>
  <si>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</si>
  <si>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</si>
  <si>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</si>
  <si>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</si>
  <si>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</si>
  <si>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</si>
  <si>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</si>
  <si>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</si>
  <si>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</si>
  <si>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</si>
  <si>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</si>
  <si>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</si>
  <si>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</si>
  <si>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</si>
  <si>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</si>
  <si>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</si>
  <si>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</si>
  <si>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</si>
  <si>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</si>
  <si>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</si>
  <si>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</si>
  <si>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</si>
  <si>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</si>
  <si>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</si>
  <si>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</si>
  <si>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</si>
  <si>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</si>
  <si>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</si>
  <si>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</si>
  <si>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</si>
  <si>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</si>
  <si>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</si>
  <si>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</si>
  <si>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</si>
  <si>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</si>
  <si>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</si>
  <si>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</si>
  <si>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</si>
  <si>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</si>
  <si>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</si>
  <si>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</si>
  <si>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</si>
  <si>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</si>
  <si>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</si>
  <si>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</si>
  <si>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</si>
  <si>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</si>
  <si>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</si>
  <si>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</si>
  <si>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</si>
  <si>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</si>
  <si>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</si>
  <si>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</si>
  <si>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</si>
  <si>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</si>
  <si>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</si>
  <si>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</si>
  <si>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</si>
  <si>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</si>
  <si>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</si>
  <si>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</si>
  <si>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</si>
  <si>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</si>
  <si>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</si>
  <si>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</si>
  <si>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</si>
  <si>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</si>
  <si>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</si>
  <si>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</si>
  <si>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</si>
  <si>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</si>
  <si>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</si>
  <si>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</si>
  <si>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</si>
  <si>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</si>
  <si>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</si>
  <si>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</si>
  <si>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</si>
  <si>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</si>
  <si>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</si>
  <si>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</si>
  <si>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</si>
  <si>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</si>
  <si>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</si>
  <si>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</si>
  <si>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</si>
  <si>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</si>
  <si>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</si>
  <si>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</si>
  <si>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</si>
  <si>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</si>
  <si>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</si>
  <si>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</si>
  <si>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</si>
  <si>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</si>
  <si>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</si>
  <si>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</si>
  <si>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</si>
  <si>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</si>
  <si>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</si>
  <si>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</si>
  <si>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</si>
  <si>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</si>
  <si>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</si>
  <si>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</si>
  <si>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</si>
  <si>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</si>
  <si>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</si>
  <si>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</si>
  <si>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</si>
  <si>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</si>
  <si>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</si>
  <si>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</si>
  <si>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</si>
  <si>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</si>
  <si>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</si>
  <si>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</si>
  <si>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</si>
  <si>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</si>
  <si>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</si>
  <si>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</si>
  <si>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</si>
  <si>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</si>
  <si>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</si>
  <si>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</si>
  <si>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</si>
  <si>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</si>
  <si>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</si>
  <si>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</si>
  <si>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</si>
  <si>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</si>
  <si>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</si>
  <si>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</si>
  <si>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</si>
  <si>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</si>
  <si>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</si>
  <si>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</si>
  <si>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</si>
  <si>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</si>
  <si>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</si>
  <si>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</si>
  <si>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</si>
  <si>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</si>
  <si>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</si>
  <si>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</si>
  <si>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</si>
  <si>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</si>
  <si>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</si>
  <si>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</si>
  <si>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</si>
  <si>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</si>
  <si>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</si>
  <si>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</si>
  <si>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</si>
  <si>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</si>
  <si>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</si>
  <si>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</si>
  <si>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</si>
  <si>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</si>
  <si>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</si>
  <si>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</si>
  <si>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</si>
  <si>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</si>
  <si>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</si>
  <si>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</si>
  <si>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</si>
  <si>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</si>
  <si>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</si>
  <si>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</si>
  <si>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</si>
  <si>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</si>
  <si>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</si>
  <si>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</si>
  <si>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</si>
  <si>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</si>
  <si>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</si>
  <si>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</si>
  <si>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</si>
  <si>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</si>
  <si>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</si>
  <si>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</si>
  <si>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</si>
  <si>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</si>
  <si>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</si>
  <si>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</si>
  <si>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</si>
  <si>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</si>
  <si>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</si>
  <si>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</si>
  <si>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</si>
  <si>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</si>
  <si>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</si>
  <si>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</si>
  <si>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</si>
  <si>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</si>
  <si>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</si>
  <si>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</si>
  <si>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</si>
  <si>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</si>
  <si>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</si>
  <si>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</si>
  <si>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</si>
  <si>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</si>
  <si>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</si>
  <si>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</si>
  <si>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</si>
  <si>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</si>
  <si>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</si>
  <si>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</si>
  <si>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</si>
  <si>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</si>
  <si>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</si>
  <si>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</si>
  <si>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</si>
  <si>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</si>
  <si>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</si>
  <si>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</si>
  <si>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</si>
  <si>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</si>
  <si>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</si>
  <si>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</si>
  <si>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</si>
  <si>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</si>
  <si>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</si>
  <si>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</si>
  <si>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</si>
  <si>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</si>
  <si>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</si>
  <si>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</si>
  <si>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</si>
  <si>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</si>
  <si>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</si>
  <si>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</si>
  <si>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</si>
  <si>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</si>
  <si>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</si>
  <si>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</si>
  <si>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</si>
  <si>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</si>
  <si>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</si>
  <si>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</si>
  <si>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</si>
  <si>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</si>
  <si>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</si>
  <si>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</si>
  <si>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</si>
  <si>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</si>
  <si>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</si>
  <si>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</si>
  <si>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</si>
  <si>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</si>
  <si>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</si>
  <si>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</si>
  <si>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</si>
  <si>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</si>
  <si>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</si>
  <si>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</si>
  <si>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</si>
  <si>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</si>
  <si>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</si>
  <si>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</si>
  <si>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</si>
  <si>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</si>
  <si>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</si>
  <si>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</si>
  <si>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</si>
  <si>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</si>
  <si>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</si>
  <si>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</si>
  <si>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</si>
  <si>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</si>
  <si>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</si>
  <si>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</si>
  <si>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</si>
  <si>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</si>
  <si>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</si>
  <si>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</si>
  <si>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</si>
  <si>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</si>
  <si>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</si>
  <si>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</si>
  <si>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</si>
  <si>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</si>
  <si>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</si>
  <si>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</si>
  <si>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</si>
  <si>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</si>
  <si>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</si>
  <si>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</si>
  <si>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</si>
  <si>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</si>
  <si>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</si>
  <si>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</si>
  <si>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</si>
  <si>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</si>
  <si>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</si>
  <si>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</si>
  <si>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</si>
  <si>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</si>
  <si>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</si>
  <si>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</si>
  <si>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</si>
  <si>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</si>
  <si>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</si>
  <si>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</si>
  <si>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</si>
  <si>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</si>
  <si>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</si>
  <si>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</si>
  <si>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</si>
  <si>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</si>
  <si>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</si>
  <si>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</si>
  <si>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</si>
  <si>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</si>
  <si>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</si>
  <si>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</si>
  <si>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</si>
  <si>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</si>
  <si>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</si>
  <si>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</si>
  <si>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</si>
  <si>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</si>
  <si>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</si>
  <si>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</si>
  <si>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</si>
  <si>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</si>
  <si>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</si>
  <si>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</si>
  <si>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</si>
  <si>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</si>
  <si>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</si>
  <si>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</si>
  <si>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</si>
  <si>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</si>
  <si>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</si>
  <si>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</si>
  <si>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</si>
  <si>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</si>
  <si>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</si>
  <si>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</si>
  <si>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</si>
  <si>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</si>
  <si>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</si>
  <si>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</si>
  <si>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</si>
  <si>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</si>
  <si>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</si>
  <si>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</si>
  <si>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</si>
  <si>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</si>
  <si>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</si>
  <si>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</si>
  <si>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</si>
  <si>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</si>
  <si>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</si>
  <si>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</si>
  <si>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</si>
  <si>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</si>
  <si>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</si>
  <si>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</si>
  <si>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</si>
  <si>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</si>
  <si>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</si>
  <si>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</si>
  <si>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</si>
  <si>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</si>
  <si>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</si>
  <si>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</si>
  <si>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</si>
  <si>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</si>
  <si>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</si>
  <si>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</si>
  <si>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</si>
  <si>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</si>
  <si>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</si>
  <si>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</si>
  <si>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</si>
  <si>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</si>
  <si>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</si>
  <si>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</si>
  <si>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</si>
  <si>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</si>
  <si>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</si>
  <si>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</si>
  <si>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</si>
  <si>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</si>
  <si>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</si>
  <si>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</si>
  <si>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</si>
  <si>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</si>
  <si>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</si>
  <si>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</si>
  <si>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</si>
  <si>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</si>
  <si>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</si>
  <si>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</si>
  <si>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</si>
  <si>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</si>
  <si>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</si>
  <si>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</si>
  <si>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</si>
  <si>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</si>
  <si>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</si>
  <si>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</si>
  <si>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</si>
  <si>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</si>
  <si>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</si>
  <si>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</si>
  <si>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</si>
  <si>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</si>
  <si>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</si>
  <si>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</si>
  <si>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</si>
  <si>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</si>
  <si>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</si>
  <si>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</si>
  <si>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</si>
  <si>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</si>
  <si>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</si>
  <si>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</si>
  <si>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</si>
  <si>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</si>
  <si>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</si>
  <si>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</si>
  <si>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</si>
  <si>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</si>
  <si>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</si>
  <si>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</si>
  <si>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</si>
  <si>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</si>
  <si>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</si>
  <si>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</si>
  <si>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</si>
  <si>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</si>
  <si>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</si>
  <si>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</si>
  <si>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</si>
  <si>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</si>
  <si>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</si>
  <si>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</si>
  <si>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</si>
  <si>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</si>
  <si>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</si>
  <si>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</si>
  <si>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</si>
  <si>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</si>
  <si>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</si>
  <si>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</si>
  <si>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</si>
  <si>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</si>
  <si>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</si>
  <si>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</si>
  <si>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</si>
  <si>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</si>
  <si>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</si>
  <si>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</si>
  <si>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</si>
  <si>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</si>
  <si>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</si>
  <si>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</si>
  <si>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</si>
  <si>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</si>
  <si>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</si>
  <si>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</si>
  <si>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</si>
  <si>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</si>
  <si>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</si>
  <si>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</si>
  <si>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</si>
  <si>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</si>
  <si>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</si>
  <si>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</si>
  <si>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</si>
  <si>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</si>
  <si>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</si>
  <si>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</si>
  <si>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</si>
  <si>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</si>
  <si>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</si>
  <si>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</si>
  <si>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</si>
  <si>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</si>
  <si>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</si>
  <si>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</si>
  <si>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</si>
  <si>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</si>
  <si>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</si>
  <si>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</si>
  <si>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</si>
  <si>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</si>
  <si>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</si>
  <si>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</si>
  <si>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</si>
  <si>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</si>
  <si>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</si>
  <si>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</si>
  <si>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</si>
  <si>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</si>
  <si>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</si>
  <si>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</si>
  <si>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</si>
  <si>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</si>
  <si>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</si>
  <si>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</si>
  <si>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</si>
  <si>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</si>
  <si>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</si>
  <si>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</si>
  <si>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</si>
  <si>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</si>
  <si>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</si>
  <si>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</si>
  <si>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</si>
  <si>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</si>
  <si>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</si>
  <si>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</si>
  <si>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</si>
  <si>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</si>
  <si>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</si>
  <si>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</si>
  <si>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</si>
  <si>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</si>
  <si>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</si>
  <si>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</si>
  <si>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</si>
  <si>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</si>
  <si>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</si>
  <si>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</si>
  <si>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</si>
  <si>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</si>
  <si>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</si>
  <si>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</si>
  <si>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</si>
  <si>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</si>
  <si>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</si>
  <si>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</si>
  <si>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</si>
  <si>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</si>
  <si>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</si>
  <si>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</si>
  <si>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</si>
  <si>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</si>
  <si>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</si>
  <si>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</si>
  <si>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</si>
  <si>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</si>
  <si>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</si>
  <si>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</si>
  <si>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</si>
  <si>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</si>
  <si>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</si>
  <si>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</si>
  <si>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</si>
  <si>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</si>
  <si>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</si>
  <si>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</si>
  <si>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</si>
  <si>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</si>
  <si>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</si>
  <si>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</si>
  <si>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</si>
  <si>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</si>
  <si>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</si>
  <si>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</si>
  <si>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</si>
  <si>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</si>
  <si>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</si>
  <si>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</si>
  <si>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</si>
  <si>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</si>
  <si>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</si>
  <si>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</si>
  <si>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</si>
  <si>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</si>
  <si>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</si>
  <si>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</si>
  <si>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</si>
  <si>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</si>
  <si>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</si>
  <si>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</si>
  <si>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</si>
  <si>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</si>
  <si>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</si>
  <si>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</si>
  <si>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</si>
  <si>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</si>
  <si>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</si>
  <si>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</si>
  <si>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</si>
  <si>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</si>
  <si>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</si>
  <si>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</si>
  <si>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</si>
  <si>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</si>
  <si>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</si>
  <si>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</si>
  <si>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</si>
  <si>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</si>
  <si>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</si>
  <si>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</si>
  <si>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</si>
  <si>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</si>
  <si>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</si>
  <si>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</si>
  <si>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</si>
  <si>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</si>
  <si>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</si>
  <si>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</si>
  <si>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</si>
  <si>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</si>
  <si>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</si>
  <si>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</si>
  <si>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</si>
  <si>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</si>
  <si>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</si>
  <si>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</si>
  <si>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</si>
  <si>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</si>
  <si>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</si>
  <si>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</si>
  <si>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</si>
  <si>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</si>
  <si>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</si>
  <si>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</si>
  <si>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</si>
  <si>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</si>
  <si>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</si>
  <si>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</si>
  <si>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</si>
  <si>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</si>
  <si>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</si>
  <si>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</si>
  <si>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</si>
  <si>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</si>
  <si>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</si>
  <si>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</si>
  <si>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</si>
  <si>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</si>
  <si>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</si>
  <si>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</si>
  <si>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</si>
  <si>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</si>
  <si>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</si>
  <si>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</si>
  <si>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</si>
  <si>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</si>
  <si>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</si>
  <si>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</si>
  <si>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</si>
  <si>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</si>
  <si>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</si>
  <si>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</si>
  <si>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</si>
  <si>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</si>
  <si>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</si>
  <si>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</si>
  <si>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</si>
  <si>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</si>
  <si>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</si>
  <si>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</si>
  <si>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</si>
  <si>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</si>
  <si>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</si>
  <si>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</si>
  <si>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</si>
  <si>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</si>
  <si>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</si>
  <si>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</si>
  <si>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</si>
  <si>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</si>
  <si>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</si>
  <si>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</si>
  <si>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</si>
  <si>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</si>
  <si>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</si>
  <si>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</si>
  <si>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</si>
  <si>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</si>
  <si>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</si>
  <si>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</si>
  <si>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</si>
  <si>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</si>
  <si>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</si>
  <si>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</si>
  <si>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</si>
  <si>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</si>
  <si>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</si>
  <si>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</si>
  <si>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</si>
  <si>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</si>
  <si>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</si>
  <si>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</si>
  <si>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</si>
  <si>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</si>
  <si>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</si>
  <si>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</si>
  <si>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</si>
  <si>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</si>
  <si>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</si>
  <si>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</si>
  <si>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</si>
  <si>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</si>
  <si>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</si>
  <si>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</si>
  <si>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</si>
  <si>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</si>
  <si>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</si>
  <si>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</si>
  <si>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</si>
  <si>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</si>
  <si>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</si>
  <si>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</si>
  <si>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</si>
  <si>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</si>
  <si>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</si>
  <si>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</si>
  <si>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</si>
  <si>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</si>
  <si>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</si>
  <si>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</si>
  <si>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</si>
  <si>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</si>
  <si>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</si>
  <si>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</si>
  <si>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</si>
  <si>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</si>
  <si>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</si>
  <si>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</si>
  <si>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</si>
  <si>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</si>
  <si>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</si>
  <si>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</si>
  <si>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</si>
  <si>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</si>
  <si>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</si>
  <si>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</si>
  <si>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</si>
  <si>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</si>
  <si>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</si>
  <si>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</si>
  <si>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</si>
  <si>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</si>
  <si>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</si>
  <si>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</si>
  <si>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</si>
  <si>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</si>
  <si>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</si>
  <si>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</si>
  <si>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</si>
  <si>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</si>
  <si>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</si>
  <si>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</si>
  <si>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</si>
  <si>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</si>
  <si>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</si>
  <si>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</si>
  <si>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</si>
  <si>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</si>
  <si>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</si>
  <si>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</si>
  <si>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</si>
  <si>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</si>
  <si>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</si>
  <si>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</si>
  <si>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</si>
  <si>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</si>
  <si>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</si>
  <si>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</si>
  <si>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</si>
  <si>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</si>
  <si>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</si>
  <si>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</si>
  <si>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</si>
  <si>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</si>
  <si>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</si>
  <si>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</si>
  <si>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</si>
  <si>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</si>
  <si>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</si>
  <si>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</si>
  <si>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</si>
  <si>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</si>
  <si>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</si>
  <si>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</si>
  <si>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</si>
  <si>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</si>
  <si>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</si>
  <si>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</si>
  <si>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</si>
  <si>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</si>
  <si>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</si>
  <si>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</si>
  <si>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</si>
  <si>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</si>
  <si>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</si>
  <si>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</si>
  <si>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</si>
  <si>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</si>
  <si>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</si>
  <si>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</si>
  <si>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</si>
  <si>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</si>
  <si>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</si>
  <si>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</si>
  <si>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</si>
  <si>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</si>
  <si>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</si>
  <si>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</si>
  <si>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</si>
  <si>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</si>
  <si>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</si>
  <si>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</si>
  <si>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</si>
  <si>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</si>
  <si>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</si>
  <si>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</si>
  <si>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</si>
  <si>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</si>
  <si>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</si>
  <si>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</si>
  <si>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</si>
  <si>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</si>
  <si>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</si>
  <si>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</si>
  <si>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</si>
  <si>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</si>
  <si>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</si>
  <si>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</si>
  <si>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</si>
  <si>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</si>
  <si>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</si>
  <si>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</si>
  <si>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</si>
  <si>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</si>
  <si>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</si>
  <si>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</si>
  <si>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</si>
  <si>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</si>
  <si>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</si>
  <si>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</si>
  <si>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</si>
  <si>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</si>
  <si>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</si>
  <si>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</si>
  <si>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</si>
  <si>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</si>
  <si>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</si>
  <si>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</si>
  <si>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</si>
  <si>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</si>
  <si>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</si>
  <si>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</si>
  <si>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</si>
  <si>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</si>
  <si>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</si>
  <si>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</si>
  <si>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</si>
  <si>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</si>
  <si>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</si>
  <si>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</si>
  <si>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</si>
  <si>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</si>
  <si>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</si>
  <si>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</si>
  <si>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</si>
  <si>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</si>
  <si>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</si>
  <si>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</si>
  <si>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</si>
  <si>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</si>
  <si>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</si>
  <si>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</si>
  <si>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</si>
  <si>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</si>
  <si>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</si>
  <si>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</si>
  <si>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</si>
  <si>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</si>
  <si>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</si>
  <si>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</si>
  <si>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</si>
  <si>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</si>
  <si>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</si>
  <si>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</si>
  <si>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</si>
  <si>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</si>
  <si>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</si>
  <si>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</si>
  <si>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</si>
  <si>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</si>
  <si>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</si>
  <si>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</si>
  <si>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</si>
  <si>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</si>
  <si>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</si>
  <si>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</si>
  <si>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</si>
  <si>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</si>
  <si>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</si>
  <si>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</si>
  <si>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</si>
  <si>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</si>
  <si>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</si>
  <si>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</si>
  <si>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</si>
  <si>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</si>
  <si>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</si>
  <si>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</si>
  <si>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</si>
  <si>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</si>
  <si>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</si>
  <si>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</si>
  <si>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</si>
  <si>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</si>
  <si>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</si>
  <si>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</si>
  <si>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</si>
  <si>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</si>
  <si>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</si>
  <si>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</si>
  <si>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</si>
  <si>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</si>
  <si>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</si>
  <si>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</si>
  <si>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</si>
  <si>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</si>
  <si>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</si>
  <si>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</si>
  <si>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</si>
  <si>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</si>
  <si>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</si>
  <si>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</si>
  <si>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</si>
  <si>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</si>
  <si>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</si>
  <si>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</si>
  <si>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</si>
  <si>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</si>
  <si>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</si>
  <si>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</si>
  <si>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</si>
  <si>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</si>
  <si>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</si>
  <si>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</si>
  <si>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</si>
  <si>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</si>
  <si>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</si>
  <si>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</si>
  <si>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</si>
  <si>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</si>
  <si>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</si>
  <si>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</si>
  <si>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</si>
  <si>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</si>
  <si>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</si>
  <si>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</si>
  <si>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</si>
  <si>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</si>
  <si>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</si>
  <si>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</si>
  <si>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</si>
  <si>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</si>
  <si>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</si>
  <si>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</si>
  <si>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</si>
  <si>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</si>
  <si>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</si>
  <si>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</si>
  <si>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</si>
  <si>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</si>
  <si>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</si>
  <si>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</si>
  <si>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</si>
  <si>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</si>
  <si>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</si>
  <si>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</si>
  <si>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</si>
  <si>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</si>
  <si>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</si>
  <si>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</si>
  <si>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</si>
  <si>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</si>
  <si>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</si>
  <si>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</si>
  <si>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</si>
  <si>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</si>
  <si>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</si>
  <si>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</si>
  <si>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</si>
  <si>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</si>
  <si>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</si>
  <si>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</si>
  <si>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</si>
  <si>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</si>
  <si>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</si>
  <si>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</si>
  <si>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</si>
  <si>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</si>
  <si>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</si>
  <si>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</si>
  <si>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</si>
  <si>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</si>
  <si>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</si>
  <si>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</si>
  <si>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</si>
  <si>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</si>
  <si>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</si>
  <si>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</si>
  <si>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</si>
  <si>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</si>
  <si>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</si>
  <si>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</si>
  <si>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</si>
  <si>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</si>
  <si>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</si>
  <si>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</si>
  <si>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</si>
  <si>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</si>
  <si>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</si>
  <si>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</si>
  <si>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</si>
  <si>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</si>
  <si>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</si>
  <si>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</si>
  <si>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</si>
  <si>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</si>
  <si>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</si>
  <si>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</si>
  <si>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</si>
  <si>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</si>
  <si>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</si>
  <si>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</si>
  <si>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</si>
  <si>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</si>
  <si>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</si>
  <si>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</si>
  <si>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</si>
  <si>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</si>
  <si>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</si>
  <si>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</si>
  <si>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</si>
  <si>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</si>
  <si>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</si>
  <si>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</si>
  <si>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</si>
  <si>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</si>
  <si>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</si>
  <si>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</si>
  <si>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</si>
  <si>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</si>
  <si>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</si>
  <si>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</si>
  <si>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</si>
  <si>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</si>
  <si>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</si>
  <si>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</si>
  <si>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</si>
  <si>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</si>
  <si>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</si>
  <si>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</si>
  <si>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</si>
  <si>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</si>
  <si>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</si>
  <si>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</si>
  <si>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</si>
  <si>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</si>
  <si>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</si>
  <si>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</si>
  <si>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</si>
  <si>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</si>
  <si>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</si>
  <si>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</si>
  <si>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</si>
  <si>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</si>
  <si>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</si>
  <si>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</si>
  <si>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</si>
  <si>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</si>
  <si>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</si>
  <si>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</si>
  <si>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</si>
  <si>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</si>
  <si>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</si>
  <si>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</si>
  <si>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</si>
  <si>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</si>
  <si>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</si>
  <si>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</si>
  <si>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</si>
  <si>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</si>
  <si>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</si>
  <si>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</si>
  <si>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</si>
  <si>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</si>
  <si>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</si>
  <si>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</si>
  <si>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</si>
  <si>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</si>
  <si>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</si>
  <si>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</si>
  <si>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</si>
  <si>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</si>
  <si>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</si>
  <si>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</si>
  <si>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</si>
  <si>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</si>
  <si>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</si>
  <si>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</si>
  <si>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</si>
  <si>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</si>
  <si>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</si>
  <si>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</si>
  <si>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</si>
  <si>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</si>
  <si>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</si>
  <si>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</si>
  <si>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</si>
  <si>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</si>
  <si>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</si>
  <si>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</si>
  <si>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</si>
  <si>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</si>
  <si>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</si>
  <si>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</si>
  <si>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</si>
  <si>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</si>
  <si>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</si>
  <si>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</si>
  <si>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</si>
  <si>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</si>
  <si>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</si>
  <si>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</si>
  <si>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</si>
  <si>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</si>
  <si>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</si>
  <si>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</si>
  <si>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</si>
  <si>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</si>
  <si>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</si>
  <si>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</si>
  <si>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</si>
  <si>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</si>
  <si>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</si>
  <si>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</si>
  <si>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</si>
  <si>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</si>
  <si>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</si>
  <si>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</si>
  <si>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</si>
  <si>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</si>
  <si>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</si>
  <si>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</si>
  <si>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</si>
  <si>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</si>
  <si>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</si>
  <si>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</si>
  <si>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</si>
  <si>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</si>
  <si>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</si>
  <si>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</si>
  <si>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</si>
  <si>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</si>
  <si>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</si>
  <si>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</si>
  <si>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</si>
  <si>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</si>
  <si>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</si>
  <si>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</si>
  <si>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</si>
  <si>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</si>
  <si>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</si>
  <si>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</si>
  <si>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</si>
  <si>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</si>
  <si>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</si>
  <si>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</si>
  <si>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</si>
  <si>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</si>
  <si>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</si>
  <si>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</si>
  <si>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</si>
  <si>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</si>
  <si>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</si>
  <si>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</si>
  <si>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</si>
  <si>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</si>
  <si>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</si>
  <si>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</si>
  <si>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</si>
  <si>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</si>
  <si>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</si>
  <si>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</si>
  <si>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</si>
  <si>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</si>
  <si>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</si>
  <si>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</si>
  <si>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</si>
  <si>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</si>
  <si>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</si>
  <si>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</si>
  <si>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</si>
  <si>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</si>
  <si>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</si>
  <si>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</si>
  <si>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</si>
  <si>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</si>
  <si>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</si>
  <si>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</si>
  <si>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</si>
  <si>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</si>
  <si>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</si>
  <si>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</si>
  <si>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</si>
  <si>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</si>
  <si>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</si>
  <si>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</si>
  <si>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</si>
  <si>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</si>
  <si>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</si>
  <si>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</si>
  <si>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</si>
  <si>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</si>
  <si>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</si>
  <si>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</si>
  <si>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</si>
  <si>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</si>
  <si>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</si>
  <si>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</si>
  <si>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</si>
  <si>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</si>
  <si>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</si>
  <si>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</si>
  <si>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</si>
  <si>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</si>
  <si>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</si>
  <si>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</si>
  <si>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</si>
  <si>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</si>
  <si>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</si>
  <si>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</si>
  <si>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</si>
  <si>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</si>
  <si>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</si>
  <si>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</si>
  <si>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</si>
  <si>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</si>
  <si>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</si>
  <si>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</si>
  <si>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</si>
  <si>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</si>
  <si>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</si>
  <si>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</si>
  <si>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</si>
  <si>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</si>
  <si>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</si>
  <si>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</si>
  <si>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</si>
  <si>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</si>
  <si>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</si>
  <si>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</si>
  <si>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</si>
  <si>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</si>
  <si>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</si>
  <si>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</si>
  <si>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</si>
  <si>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</si>
  <si>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</si>
  <si>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</si>
  <si>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</si>
  <si>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</si>
  <si>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</si>
  <si>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</si>
  <si>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</si>
  <si>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</si>
  <si>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</si>
  <si>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</si>
  <si>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</si>
  <si>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</si>
  <si>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</si>
  <si>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</si>
  <si>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</si>
  <si>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</si>
  <si>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</si>
  <si>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</si>
  <si>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</si>
  <si>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</si>
  <si>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</si>
  <si>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</si>
  <si>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</si>
  <si>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</si>
  <si>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</si>
  <si>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</si>
  <si>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</si>
  <si>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</si>
  <si>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</si>
  <si>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</si>
  <si>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</si>
  <si>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</si>
  <si>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</si>
  <si>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</si>
  <si>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</si>
  <si>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</si>
  <si>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</si>
  <si>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</si>
  <si>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</si>
  <si>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</si>
  <si>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</si>
  <si>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</si>
  <si>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</si>
  <si>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</si>
  <si>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</si>
  <si>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</si>
  <si>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</si>
  <si>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</si>
  <si>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</si>
  <si>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</si>
  <si>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</si>
  <si>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</si>
  <si>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</si>
  <si>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</si>
  <si>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</si>
  <si>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</si>
  <si>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</si>
  <si>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</si>
  <si>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</si>
  <si>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</si>
  <si>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</si>
  <si>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</si>
  <si>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</si>
  <si>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</si>
  <si>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</si>
  <si>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</si>
  <si>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</si>
  <si>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</si>
  <si>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</si>
  <si>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</si>
  <si>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</si>
  <si>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</si>
  <si>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</si>
  <si>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</si>
  <si>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</si>
  <si>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</si>
  <si>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</si>
  <si>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</si>
  <si>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</si>
  <si>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</si>
  <si>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</si>
  <si>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</si>
  <si>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</si>
  <si>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</si>
  <si>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</si>
  <si>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</si>
  <si>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</si>
  <si>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</si>
  <si>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</si>
  <si>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</si>
  <si>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</si>
  <si>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</si>
  <si>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</si>
  <si>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</si>
  <si>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</si>
  <si>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</si>
  <si>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</si>
  <si>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</si>
  <si>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</si>
  <si>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</si>
  <si>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</si>
  <si>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</si>
  <si>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</si>
  <si>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</si>
  <si>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</si>
  <si>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</si>
  <si>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</si>
  <si>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</si>
  <si>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</si>
  <si>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</si>
  <si>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</si>
  <si>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</si>
  <si>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</si>
  <si>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</si>
  <si>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</si>
  <si>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</si>
  <si>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</si>
  <si>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</si>
  <si>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</si>
  <si>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</si>
  <si>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</si>
  <si>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</si>
  <si>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</si>
  <si>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</si>
  <si>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</si>
  <si>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</si>
  <si>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</si>
  <si>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</si>
  <si>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</si>
  <si>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</si>
  <si>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</si>
  <si>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</si>
  <si>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</si>
  <si>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</si>
  <si>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</si>
  <si>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</si>
  <si>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</si>
  <si>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</si>
  <si>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</si>
  <si>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</si>
  <si>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</si>
  <si>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</si>
  <si>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</si>
  <si>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</si>
  <si>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</si>
  <si>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</si>
  <si>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</si>
  <si>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</si>
  <si>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</si>
  <si>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</si>
  <si>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</si>
  <si>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</si>
  <si>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</si>
  <si>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</si>
  <si>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</si>
  <si>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</si>
  <si>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</si>
  <si>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</si>
  <si>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</si>
  <si>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</si>
  <si>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</si>
  <si>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</si>
  <si>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</si>
  <si>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</si>
  <si>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</si>
  <si>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</si>
  <si>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</si>
  <si>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</si>
  <si>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</si>
  <si>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</si>
  <si>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</si>
  <si>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</si>
  <si>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</si>
  <si>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</si>
  <si>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</si>
  <si>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</si>
  <si>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</si>
  <si>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</si>
  <si>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</si>
  <si>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</si>
  <si>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</si>
  <si>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</si>
  <si>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</si>
  <si>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</si>
  <si>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</si>
  <si>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</si>
  <si>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</si>
  <si>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</si>
  <si>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</si>
  <si>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</si>
  <si>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</si>
  <si>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</si>
  <si>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</si>
  <si>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</si>
  <si>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</si>
  <si>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</si>
  <si>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</si>
  <si>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</si>
  <si>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</si>
  <si>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</si>
  <si>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</si>
  <si>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</si>
  <si>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</si>
  <si>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</si>
  <si>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</si>
  <si>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</si>
  <si>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</si>
  <si>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</si>
  <si>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</si>
  <si>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</si>
  <si>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</si>
  <si>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</si>
  <si>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</si>
  <si>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</si>
  <si>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</si>
  <si>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</si>
  <si>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</si>
  <si>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</si>
  <si>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</si>
  <si>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</si>
  <si>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</si>
  <si>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</si>
  <si>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</si>
  <si>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</si>
  <si>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</si>
  <si>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</si>
  <si>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</si>
  <si>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</si>
  <si>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</si>
  <si>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</si>
  <si>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</si>
  <si>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</si>
  <si>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</si>
  <si>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</si>
  <si>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</si>
  <si>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</si>
  <si>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</si>
  <si>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</si>
  <si>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</si>
  <si>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</si>
  <si>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</si>
  <si>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</si>
  <si>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</si>
  <si>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</si>
  <si>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</si>
  <si>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</si>
  <si>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</si>
  <si>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</si>
  <si>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</si>
  <si>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</si>
  <si>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</si>
  <si>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</si>
  <si>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</si>
  <si>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</si>
  <si>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</si>
  <si>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</si>
  <si>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</si>
  <si>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</si>
  <si>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</si>
  <si>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</si>
  <si>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</si>
  <si>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</si>
  <si>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</si>
  <si>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</si>
  <si>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</si>
  <si>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</si>
  <si>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</si>
  <si>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</si>
  <si>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</si>
  <si>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</si>
  <si>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</si>
  <si>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</si>
  <si>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</si>
  <si>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</si>
  <si>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</si>
  <si>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</si>
  <si>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</si>
  <si>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</si>
  <si>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</si>
  <si>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</si>
  <si>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</si>
  <si>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</si>
  <si>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</si>
  <si>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</si>
  <si>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</si>
  <si>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</si>
  <si>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</si>
  <si>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</si>
  <si>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</si>
  <si>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</si>
  <si>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</si>
  <si>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</si>
  <si>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</si>
  <si>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</si>
  <si>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</si>
  <si>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</si>
  <si>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</si>
  <si>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</si>
  <si>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</si>
  <si>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</si>
  <si>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</si>
  <si>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</si>
  <si>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</si>
  <si>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</si>
  <si>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</si>
  <si>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</si>
  <si>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</si>
  <si>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</si>
  <si>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</si>
  <si>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</si>
  <si>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</si>
  <si>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</si>
  <si>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</si>
  <si>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</si>
  <si>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</si>
  <si>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</si>
  <si>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</si>
  <si>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</si>
  <si>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</si>
  <si>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</si>
  <si>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</si>
  <si>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</si>
  <si>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</si>
  <si>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</si>
  <si>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</si>
  <si>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</si>
  <si>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</si>
  <si>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</si>
  <si>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</si>
  <si>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</si>
  <si>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</si>
  <si>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</si>
  <si>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</si>
  <si>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</si>
  <si>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</si>
  <si>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</si>
  <si>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</si>
  <si>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</si>
  <si>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</si>
  <si>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</si>
  <si>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</si>
  <si>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</si>
  <si>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</si>
  <si>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</si>
  <si>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</si>
  <si>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</si>
  <si>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</si>
  <si>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</si>
  <si>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</si>
  <si>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</si>
  <si>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</si>
  <si>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</si>
  <si>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</si>
  <si>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</si>
  <si>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</si>
  <si>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</si>
  <si>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</si>
  <si>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</si>
  <si>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</si>
  <si>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</si>
  <si>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</si>
  <si>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</si>
  <si>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</si>
  <si>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</si>
  <si>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</si>
  <si>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</si>
  <si>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</si>
  <si>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</si>
  <si>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</si>
  <si>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</si>
  <si>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</si>
  <si>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</si>
  <si>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</si>
  <si>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</si>
  <si>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</si>
  <si>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</si>
  <si>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</si>
  <si>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</si>
  <si>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</si>
  <si>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</si>
  <si>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</si>
  <si>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</si>
  <si>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</si>
  <si>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</si>
  <si>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</si>
  <si>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</si>
  <si>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</si>
  <si>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</si>
  <si>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</si>
  <si>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</si>
  <si>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</si>
  <si>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</si>
  <si>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</si>
  <si>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</si>
  <si>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</si>
  <si>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</si>
  <si>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</si>
  <si>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</si>
  <si>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</si>
  <si>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</si>
  <si>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</si>
  <si>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</si>
  <si>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</si>
  <si>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</si>
  <si>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</si>
  <si>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</si>
  <si>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</si>
  <si>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</si>
  <si>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</si>
  <si>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</si>
  <si>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</si>
  <si>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</si>
  <si>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</si>
  <si>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</si>
  <si>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</si>
  <si>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</si>
  <si>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</si>
  <si>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</si>
  <si>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</si>
  <si>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</si>
  <si>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</si>
  <si>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</si>
  <si>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</si>
  <si>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</si>
  <si>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</si>
  <si>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</si>
  <si>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</si>
  <si>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</si>
  <si>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</si>
  <si>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</si>
  <si>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</si>
  <si>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</si>
  <si>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</si>
  <si>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</si>
  <si>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</si>
  <si>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</si>
  <si>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</si>
  <si>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</si>
  <si>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</si>
  <si>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</si>
  <si>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</si>
  <si>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</si>
  <si>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</si>
  <si>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</si>
  <si>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</si>
  <si>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</si>
  <si>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</si>
  <si>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</si>
  <si>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</si>
  <si>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</si>
  <si>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</si>
  <si>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</si>
  <si>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</si>
  <si>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</si>
  <si>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</si>
  <si>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</si>
  <si>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</si>
  <si>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</si>
  <si>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</si>
  <si>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</si>
  <si>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</si>
  <si>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</si>
  <si>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</si>
  <si>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</si>
  <si>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</si>
  <si>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</si>
  <si>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</si>
  <si>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</si>
  <si>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</si>
  <si>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</si>
  <si>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</si>
  <si>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</si>
  <si>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</si>
  <si>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</si>
  <si>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</si>
  <si>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</si>
  <si>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</si>
  <si>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</si>
  <si>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</si>
  <si>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</si>
  <si>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</si>
  <si>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</si>
  <si>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</si>
  <si>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</si>
  <si>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</si>
  <si>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</si>
  <si>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</si>
  <si>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</si>
  <si>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</si>
  <si>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</si>
  <si>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</si>
  <si>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</si>
  <si>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</si>
  <si>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</si>
  <si>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</si>
  <si>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</si>
  <si>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</si>
  <si>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</si>
  <si>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</si>
  <si>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</si>
  <si>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</si>
  <si>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</si>
  <si>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</si>
  <si>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</si>
  <si>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</si>
  <si>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</si>
  <si>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</si>
  <si>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</si>
  <si>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</si>
  <si>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</si>
  <si>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</si>
  <si>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</si>
  <si>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</si>
  <si>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</si>
  <si>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</si>
  <si>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</si>
  <si>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</si>
  <si>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</si>
  <si>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</si>
  <si>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</si>
  <si>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</si>
  <si>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</si>
  <si>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</si>
  <si>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</si>
  <si>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</si>
  <si>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</si>
  <si>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</si>
  <si>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</si>
  <si>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</si>
  <si>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</si>
  <si>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</si>
  <si>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</si>
  <si>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</si>
  <si>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</si>
  <si>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</si>
  <si>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</si>
  <si>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</si>
  <si>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</si>
  <si>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</si>
  <si>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</si>
  <si>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</si>
  <si>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</si>
  <si>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</si>
  <si>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</si>
  <si>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</si>
  <si>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</si>
  <si>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</si>
  <si>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</si>
  <si>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</si>
  <si>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</si>
  <si>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</si>
  <si>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</si>
  <si>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</si>
  <si>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</si>
  <si>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</si>
  <si>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</si>
  <si>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</si>
  <si>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</si>
  <si>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</si>
  <si>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</si>
  <si>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</si>
  <si>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</si>
  <si>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</si>
  <si>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</si>
  <si>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</si>
  <si>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</si>
  <si>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</si>
  <si>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</si>
  <si>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</si>
  <si>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</si>
  <si>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</si>
  <si>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</si>
  <si>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</si>
  <si>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</si>
  <si>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</si>
  <si>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</si>
  <si>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</si>
  <si>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</si>
  <si>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</si>
  <si>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</si>
  <si>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</si>
  <si>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</si>
  <si>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</si>
  <si>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</si>
  <si>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</si>
  <si>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</si>
  <si>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</si>
  <si>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</si>
  <si>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</si>
  <si>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</si>
  <si>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</si>
  <si>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</si>
  <si>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</si>
  <si>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</si>
  <si>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</si>
  <si>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</si>
  <si>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</si>
  <si>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</si>
  <si>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</si>
  <si>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</si>
  <si>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</si>
  <si>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</si>
  <si>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</si>
  <si>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</si>
  <si>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</si>
  <si>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</si>
  <si>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</si>
  <si>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</si>
  <si>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</si>
  <si>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</si>
  <si>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</si>
  <si>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</si>
  <si>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</si>
  <si>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</si>
  <si>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</si>
  <si>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</si>
  <si>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</si>
  <si>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</si>
  <si>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</si>
  <si>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</si>
  <si>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</si>
  <si>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</si>
  <si>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</si>
  <si>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</si>
  <si>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</si>
  <si>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</si>
  <si>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</si>
  <si>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</si>
  <si>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</si>
  <si>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</si>
  <si>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</si>
  <si>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</si>
  <si>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</si>
  <si>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</si>
  <si>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</si>
  <si>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</si>
  <si>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</si>
  <si>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</si>
  <si>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</si>
  <si>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</si>
  <si>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</si>
  <si>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</si>
  <si>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</si>
  <si>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</si>
  <si>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</si>
  <si>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</si>
  <si>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</si>
  <si>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</si>
  <si>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</si>
  <si>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</si>
  <si>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</si>
  <si>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</si>
  <si>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</si>
  <si>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</si>
  <si>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</si>
  <si>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</si>
  <si>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</si>
  <si>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</si>
  <si>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</si>
  <si>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</si>
  <si>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</si>
  <si>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</si>
  <si>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</si>
  <si>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</si>
  <si>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</si>
  <si>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</si>
  <si>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</si>
  <si>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</si>
  <si>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</si>
  <si>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</si>
  <si>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</si>
  <si>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</si>
  <si>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</si>
  <si>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</si>
  <si>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</si>
  <si>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</si>
  <si>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</si>
  <si>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</si>
  <si>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</si>
  <si>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</si>
  <si>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</si>
  <si>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</si>
  <si>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</si>
  <si>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</si>
  <si>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</si>
  <si>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</si>
  <si>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</si>
  <si>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</si>
  <si>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</si>
  <si>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</si>
  <si>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</si>
  <si>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</si>
  <si>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</si>
  <si>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</si>
  <si>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</si>
  <si>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</si>
  <si>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</si>
  <si>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</si>
  <si>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</si>
  <si>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</si>
  <si>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</si>
  <si>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</si>
  <si>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</si>
  <si>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</si>
  <si>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</si>
  <si>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</si>
  <si>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</si>
  <si>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</si>
  <si>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</si>
  <si>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</si>
  <si>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</si>
  <si>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</si>
  <si>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</si>
  <si>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</si>
  <si>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</si>
  <si>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</si>
  <si>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</si>
  <si>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</si>
  <si>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</si>
  <si>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</si>
  <si>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</si>
  <si>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</si>
  <si>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</si>
  <si>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</si>
  <si>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</si>
  <si>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</si>
  <si>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</si>
  <si>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</si>
  <si>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</si>
  <si>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</si>
  <si>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</si>
  <si>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</si>
  <si>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</si>
  <si>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</si>
  <si>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</si>
  <si>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</si>
  <si>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</si>
  <si>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</si>
  <si>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</si>
  <si>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</si>
  <si>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</si>
  <si>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</si>
  <si>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</si>
  <si>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</si>
  <si>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</si>
  <si>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</si>
  <si>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</si>
  <si>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</si>
  <si>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</si>
  <si>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</si>
  <si>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</si>
  <si>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</si>
  <si>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</si>
  <si>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</si>
  <si>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</si>
  <si>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</si>
  <si>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</si>
  <si>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</si>
  <si>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</si>
  <si>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</si>
  <si>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</si>
  <si>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</si>
  <si>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</si>
  <si>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</si>
  <si>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</si>
  <si>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</si>
  <si>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</si>
  <si>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</si>
  <si>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</si>
  <si>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</si>
  <si>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</si>
  <si>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</si>
  <si>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</si>
  <si>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</si>
  <si>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</si>
  <si>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</si>
  <si>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</si>
  <si>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</si>
  <si>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</si>
  <si>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</si>
  <si>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</si>
  <si>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</si>
  <si>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</si>
  <si>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</si>
  <si>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</si>
  <si>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</si>
  <si>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</si>
  <si>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</si>
  <si>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</si>
  <si>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</si>
  <si>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</si>
  <si>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</si>
  <si>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</si>
  <si>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</si>
  <si>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</si>
  <si>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</si>
  <si>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</si>
  <si>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</si>
  <si>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</si>
  <si>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</si>
  <si>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</si>
  <si>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</si>
  <si>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</si>
  <si>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</si>
  <si>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</si>
  <si>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</si>
  <si>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</si>
  <si>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</si>
  <si>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</si>
  <si>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</si>
  <si>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</si>
  <si>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</si>
  <si>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</si>
  <si>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</si>
  <si>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</si>
  <si>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</si>
  <si>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</si>
  <si>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</si>
  <si>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</si>
  <si>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</si>
  <si>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</si>
  <si>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</si>
  <si>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</si>
  <si>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</si>
  <si>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</si>
  <si>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</si>
  <si>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</si>
  <si>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</si>
  <si>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</si>
  <si>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</si>
  <si>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</si>
  <si>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</si>
  <si>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</si>
  <si>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</si>
  <si>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</si>
  <si>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</si>
  <si>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</si>
  <si>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</si>
  <si>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</si>
  <si>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</si>
  <si>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</si>
  <si>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</si>
  <si>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</si>
  <si>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</si>
  <si>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</si>
  <si>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</si>
  <si>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</si>
  <si>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</si>
  <si>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</si>
  <si>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</si>
  <si>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</si>
  <si>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</si>
  <si>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</si>
  <si>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</si>
  <si>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</si>
  <si>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</si>
  <si>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</si>
  <si>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</si>
  <si>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</si>
  <si>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</si>
  <si>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</si>
  <si>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</si>
  <si>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</si>
  <si>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</si>
  <si>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</si>
  <si>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</si>
  <si>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</si>
  <si>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</si>
  <si>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</si>
  <si>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</si>
  <si>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</si>
  <si>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</si>
  <si>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</si>
  <si>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</si>
  <si>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</si>
  <si>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</si>
  <si>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</si>
  <si>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</si>
  <si>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</si>
  <si>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</si>
  <si>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</si>
  <si>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</si>
  <si>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</si>
  <si>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</si>
  <si>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</si>
  <si>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</si>
  <si>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</si>
  <si>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</si>
  <si>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</si>
  <si>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</si>
  <si>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</si>
  <si>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</si>
  <si>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</si>
  <si>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</si>
  <si>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</si>
  <si>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</si>
  <si>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</si>
  <si>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</si>
  <si>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</si>
  <si>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</si>
  <si>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</si>
  <si>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</si>
  <si>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</si>
  <si>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</si>
  <si>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</si>
  <si>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</si>
  <si>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</si>
  <si>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</si>
  <si>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</si>
  <si>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</si>
  <si>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</si>
  <si>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</si>
  <si>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</si>
  <si>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</si>
  <si>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</si>
  <si>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</si>
  <si>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</si>
  <si>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</si>
  <si>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</si>
  <si>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</si>
  <si>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</si>
  <si>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</si>
  <si>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</si>
  <si>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</si>
  <si>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</si>
  <si>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</si>
  <si>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</si>
  <si>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</si>
  <si>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</si>
  <si>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</si>
  <si>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</si>
  <si>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</si>
  <si>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</si>
  <si>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</si>
  <si>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</si>
  <si>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</si>
  <si>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</si>
  <si>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</si>
  <si>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</si>
  <si>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</si>
  <si>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</si>
  <si>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</si>
  <si>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</si>
  <si>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</si>
  <si>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</si>
  <si>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</si>
  <si>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</si>
  <si>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</si>
  <si>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</si>
  <si>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</si>
  <si>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</si>
  <si>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</si>
  <si>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</si>
  <si>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</si>
  <si>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</si>
  <si>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</si>
  <si>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</si>
  <si>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</si>
  <si>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</si>
  <si>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</si>
  <si>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</si>
  <si>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</si>
  <si>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</si>
  <si>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</si>
  <si>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</si>
  <si>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</si>
  <si>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</si>
  <si>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</si>
  <si>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</si>
  <si>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</si>
  <si>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</si>
  <si>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</si>
  <si>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</si>
  <si>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</si>
  <si>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</si>
  <si>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</si>
  <si>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</si>
  <si>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</si>
  <si>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</si>
  <si>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</si>
  <si>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</si>
  <si>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</si>
  <si>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</si>
  <si>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</si>
  <si>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</si>
  <si>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</si>
  <si>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</si>
  <si>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</si>
  <si>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</si>
  <si>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</si>
  <si>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</si>
  <si>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</si>
  <si>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</si>
  <si>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</si>
  <si>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</si>
  <si>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</si>
  <si>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</si>
  <si>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</si>
  <si>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</si>
  <si>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</si>
  <si>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</si>
  <si>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</si>
  <si>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</si>
  <si>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</si>
  <si>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</si>
  <si>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</si>
  <si>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</si>
  <si>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</si>
  <si>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</si>
  <si>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</si>
  <si>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</si>
  <si>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</si>
  <si>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</si>
  <si>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</si>
  <si>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</si>
  <si>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</si>
  <si>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</si>
  <si>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</si>
  <si>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</si>
  <si>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</si>
  <si>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</si>
  <si>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</si>
  <si>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</si>
  <si>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</si>
  <si>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</si>
  <si>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</si>
  <si>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</si>
  <si>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</si>
  <si>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</si>
  <si>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</si>
  <si>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</si>
  <si>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</si>
  <si>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</si>
  <si>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</si>
  <si>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</si>
  <si>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</si>
  <si>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</si>
  <si>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</si>
  <si>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</si>
  <si>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</si>
  <si>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</si>
  <si>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</si>
  <si>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</si>
  <si>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</si>
  <si>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</si>
  <si>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</si>
  <si>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</si>
  <si>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</si>
  <si>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</si>
  <si>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</si>
  <si>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</si>
  <si>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</si>
  <si>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</si>
  <si>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</si>
  <si>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</si>
  <si>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</si>
  <si>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</si>
  <si>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</si>
  <si>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</si>
  <si>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</si>
  <si>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</si>
  <si>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</si>
  <si>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</si>
  <si>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</si>
  <si>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</si>
  <si>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</si>
  <si>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</si>
  <si>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</si>
  <si>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</si>
  <si>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</si>
  <si>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</si>
  <si>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</si>
  <si>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</si>
  <si>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</si>
  <si>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</si>
  <si>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</si>
  <si>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</si>
  <si>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</si>
  <si>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</si>
  <si>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</si>
  <si>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</si>
  <si>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</si>
  <si>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</si>
  <si>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</si>
  <si>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</si>
  <si>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</si>
  <si>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</si>
  <si>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</si>
  <si>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</si>
  <si>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</si>
  <si>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</si>
  <si>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</si>
  <si>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</si>
  <si>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</si>
  <si>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</si>
  <si>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</si>
  <si>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</si>
  <si>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</si>
  <si>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</si>
  <si>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</si>
  <si>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</si>
  <si>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</si>
  <si>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</si>
  <si>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</si>
  <si>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</si>
  <si>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</si>
  <si>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</si>
  <si>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</si>
  <si>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</si>
  <si>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</si>
  <si>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</si>
  <si>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</si>
  <si>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</si>
  <si>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</si>
  <si>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</si>
  <si>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</si>
  <si>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</si>
  <si>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</si>
  <si>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</si>
  <si>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</si>
  <si>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</si>
  <si>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</si>
  <si>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</si>
  <si>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</si>
  <si>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</si>
  <si>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</si>
  <si>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</si>
  <si>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</si>
  <si>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</si>
  <si>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</si>
  <si>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</si>
  <si>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</si>
  <si>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</si>
  <si>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</si>
  <si>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</si>
  <si>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</si>
  <si>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</si>
  <si>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</si>
  <si>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</si>
  <si>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</si>
  <si>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</si>
  <si>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</si>
  <si>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</si>
  <si>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</si>
  <si>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</si>
  <si>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</si>
  <si>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</si>
  <si>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</si>
  <si>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</si>
  <si>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</si>
  <si>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</si>
  <si>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</si>
  <si>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</si>
  <si>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</si>
  <si>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</si>
  <si>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</si>
  <si>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</si>
  <si>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</si>
  <si>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</si>
  <si>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</si>
  <si>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</si>
  <si>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</si>
  <si>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</si>
  <si>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</si>
  <si>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</si>
  <si>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</si>
  <si>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</si>
  <si>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</si>
  <si>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</si>
  <si>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</si>
  <si>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</si>
  <si>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</si>
  <si>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</si>
  <si>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</si>
  <si>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</si>
  <si>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</si>
  <si>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</si>
  <si>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</si>
  <si>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</si>
  <si>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</si>
  <si>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</si>
  <si>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</si>
  <si>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</si>
  <si>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</si>
  <si>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</si>
  <si>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</si>
  <si>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</si>
  <si>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</si>
  <si>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</si>
  <si>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</si>
  <si>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</si>
  <si>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</si>
  <si>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</si>
  <si>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</si>
  <si>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</si>
  <si>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</si>
  <si>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</si>
  <si>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</si>
  <si>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</si>
  <si>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</si>
  <si>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</si>
  <si>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</si>
  <si>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</si>
  <si>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</si>
  <si>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</si>
  <si>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</si>
  <si>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</si>
  <si>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</si>
  <si>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</si>
  <si>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</si>
  <si>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</si>
  <si>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</si>
  <si>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</si>
  <si>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</si>
  <si>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</si>
  <si>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</si>
  <si>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</si>
  <si>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</si>
  <si>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</si>
  <si>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</si>
  <si>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</si>
  <si>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</si>
  <si>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</si>
  <si>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</si>
  <si>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</si>
  <si>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</si>
  <si>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</si>
  <si>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</si>
  <si>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</si>
  <si>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</si>
  <si>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</si>
  <si>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</si>
  <si>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</si>
  <si>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</si>
  <si>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</si>
  <si>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</si>
  <si>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</si>
  <si>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</si>
  <si>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</si>
  <si>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</si>
  <si>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</si>
  <si>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</si>
  <si>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</si>
  <si>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</si>
  <si>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</si>
  <si>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</si>
  <si>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</si>
  <si>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</si>
  <si>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</si>
  <si>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</si>
  <si>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</si>
  <si>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</si>
  <si>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</si>
  <si>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</si>
  <si>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</si>
  <si>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</si>
  <si>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</si>
  <si>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</si>
  <si>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</si>
  <si>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</si>
  <si>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</si>
  <si>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</si>
  <si>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</si>
  <si>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</si>
  <si>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</si>
  <si>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</si>
  <si>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</si>
  <si>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</si>
  <si>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</si>
  <si>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</si>
  <si>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</si>
  <si>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</si>
  <si>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</si>
  <si>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</si>
  <si>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</si>
  <si>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</si>
  <si>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</si>
  <si>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</si>
  <si>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</si>
  <si>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</si>
  <si>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</si>
  <si>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</si>
  <si>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</si>
  <si>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</si>
  <si>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</si>
  <si>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</si>
  <si>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</si>
  <si>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</si>
  <si>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</si>
  <si>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</si>
  <si>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</si>
  <si>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</si>
  <si>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</si>
  <si>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</si>
  <si>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</si>
  <si>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</si>
  <si>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</si>
  <si>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</si>
  <si>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</si>
  <si>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</si>
  <si>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</si>
  <si>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</si>
  <si>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</si>
  <si>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</si>
  <si>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</si>
  <si>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</si>
  <si>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</si>
  <si>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</si>
  <si>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</si>
  <si>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</si>
  <si>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</si>
  <si>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</si>
  <si>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</si>
  <si>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</si>
  <si>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</si>
  <si>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</si>
  <si>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</si>
  <si>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</si>
  <si>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</si>
  <si>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</si>
  <si>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</si>
  <si>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</si>
  <si>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</si>
  <si>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</si>
  <si>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</si>
  <si>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</si>
  <si>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</si>
  <si>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</si>
  <si>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</si>
  <si>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</si>
  <si>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</si>
  <si>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</si>
  <si>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</si>
  <si>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</si>
  <si>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</si>
  <si>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</si>
  <si>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</si>
  <si>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</si>
  <si>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</si>
  <si>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</si>
  <si>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</si>
  <si>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</si>
  <si>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</si>
  <si>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</si>
  <si>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</si>
  <si>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</si>
  <si>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</si>
  <si>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</si>
  <si>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</si>
  <si>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</si>
  <si>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</si>
  <si>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</si>
  <si>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</si>
  <si>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</si>
  <si>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</si>
  <si>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</si>
  <si>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</si>
  <si>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</si>
  <si>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</si>
  <si>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</si>
  <si>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</si>
  <si>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</si>
  <si>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</si>
  <si>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</si>
  <si>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</si>
  <si>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</si>
  <si>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</si>
  <si>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</si>
  <si>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</si>
  <si>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</si>
  <si>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</si>
  <si>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</si>
  <si>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</si>
  <si>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</si>
  <si>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</si>
  <si>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</si>
  <si>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</si>
  <si>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</si>
  <si>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</si>
  <si>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</si>
  <si>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</si>
  <si>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</si>
  <si>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</si>
  <si>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</si>
  <si>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</si>
  <si>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</si>
  <si>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</si>
  <si>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</si>
  <si>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</si>
  <si>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</si>
  <si>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</si>
  <si>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</si>
  <si>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</si>
  <si>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</si>
  <si>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</si>
  <si>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</si>
  <si>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</si>
  <si>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</si>
  <si>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</si>
  <si>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</si>
  <si>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</si>
  <si>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</si>
  <si>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</si>
  <si>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</si>
  <si>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</si>
  <si>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</si>
  <si>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</si>
  <si>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</si>
  <si>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</si>
  <si>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</si>
  <si>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</si>
  <si>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</si>
  <si>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</si>
  <si>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</si>
  <si>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</si>
  <si>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</si>
  <si>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</si>
  <si>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</si>
  <si>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</si>
  <si>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</si>
  <si>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</si>
  <si>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</si>
  <si>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</si>
  <si>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</si>
  <si>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</si>
  <si>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</si>
  <si>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</si>
  <si>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</si>
  <si>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</si>
  <si>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</si>
  <si>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</si>
  <si>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</si>
  <si>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</si>
  <si>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</si>
  <si>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</si>
  <si>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</si>
  <si>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</si>
  <si>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</si>
  <si>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</si>
  <si>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</si>
  <si>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</si>
  <si>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</si>
  <si>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</si>
  <si>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</si>
  <si>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</si>
  <si>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</si>
  <si>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</si>
  <si>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</si>
  <si>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</si>
  <si>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</si>
  <si>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</si>
  <si>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</si>
  <si>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</si>
  <si>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</si>
  <si>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</si>
  <si>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</si>
  <si>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</si>
  <si>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</si>
  <si>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</si>
  <si>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</si>
  <si>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</si>
  <si>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</si>
  <si>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</si>
  <si>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</si>
  <si>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</si>
  <si>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</si>
  <si>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</si>
  <si>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</si>
  <si>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</si>
  <si>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</si>
  <si>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</si>
  <si>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</si>
  <si>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</si>
  <si>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</si>
  <si>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</si>
  <si>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</si>
  <si>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</si>
  <si>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</si>
  <si>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</si>
  <si>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</si>
  <si>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</si>
  <si>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</si>
  <si>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</si>
  <si>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</si>
  <si>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</si>
  <si>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</si>
  <si>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</si>
  <si>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</si>
  <si>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</si>
  <si>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</si>
  <si>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</si>
  <si>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</si>
  <si>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</si>
  <si>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</si>
  <si>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</si>
  <si>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</si>
  <si>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</si>
  <si>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</si>
  <si>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</si>
  <si>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</si>
  <si>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</si>
  <si>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</si>
  <si>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</si>
  <si>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</si>
  <si>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</si>
  <si>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</si>
  <si>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</si>
  <si>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</si>
  <si>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</si>
  <si>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</si>
  <si>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</si>
  <si>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</si>
  <si>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</si>
  <si>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</si>
  <si>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</si>
  <si>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</si>
  <si>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</si>
  <si>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</si>
  <si>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</si>
  <si>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</si>
  <si>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</si>
  <si>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</si>
  <si>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</si>
  <si>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</si>
  <si>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</si>
  <si>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</si>
  <si>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</si>
  <si>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</si>
  <si>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</si>
  <si>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</si>
  <si>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</si>
  <si>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</si>
  <si>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</si>
  <si>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</si>
  <si>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</si>
  <si>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</si>
  <si>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</si>
  <si>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</si>
  <si>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</si>
  <si>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</si>
  <si>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</si>
  <si>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</si>
  <si>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</si>
  <si>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</si>
  <si>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</si>
  <si>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</si>
  <si>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</si>
  <si>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</si>
  <si>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</si>
  <si>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</si>
  <si>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</si>
  <si>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</si>
  <si>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</si>
  <si>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</si>
  <si>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</si>
  <si>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</si>
  <si>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</si>
  <si>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</si>
  <si>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</si>
  <si>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</si>
  <si>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</si>
  <si>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</si>
  <si>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</si>
  <si>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</si>
  <si>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</si>
  <si>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</si>
  <si>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</si>
  <si>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</si>
  <si>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</si>
  <si>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</si>
  <si>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</si>
  <si>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</si>
  <si>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</si>
  <si>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</si>
  <si>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</si>
  <si>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</si>
  <si>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</si>
  <si>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</si>
  <si>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</si>
  <si>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</si>
  <si>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</si>
  <si>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</si>
  <si>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</si>
  <si>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</si>
  <si>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</si>
  <si>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</si>
  <si>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</si>
  <si>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</si>
  <si>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</si>
  <si>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</si>
  <si>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</si>
  <si>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</si>
  <si>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</si>
  <si>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</si>
  <si>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</si>
  <si>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</si>
  <si>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</si>
  <si>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</si>
  <si>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</si>
  <si>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</si>
  <si>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</si>
  <si>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</si>
  <si>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</si>
  <si>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</si>
  <si>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</si>
  <si>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</si>
  <si>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</si>
  <si>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</si>
  <si>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</si>
  <si>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</si>
  <si>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</si>
  <si>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</si>
  <si>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</si>
  <si>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</si>
  <si>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</si>
  <si>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</si>
  <si>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</si>
  <si>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</si>
  <si>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</si>
  <si>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</si>
  <si>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</si>
  <si>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</si>
  <si>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</si>
  <si>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</si>
  <si>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</si>
  <si>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</si>
  <si>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</si>
  <si>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</si>
  <si>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</si>
  <si>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</si>
  <si>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</si>
  <si>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</si>
  <si>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</si>
  <si>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</si>
  <si>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</si>
  <si>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</si>
  <si>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</si>
  <si>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</si>
  <si>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</si>
  <si>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</si>
  <si>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</si>
  <si>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</si>
  <si>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</si>
  <si>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</si>
  <si>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</si>
  <si>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</si>
  <si>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</si>
  <si>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</si>
  <si>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</si>
  <si>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</si>
  <si>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</si>
  <si>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</si>
  <si>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</si>
  <si>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</si>
  <si>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</si>
  <si>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</si>
  <si>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</si>
  <si>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</si>
  <si>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</si>
  <si>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</si>
  <si>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</si>
  <si>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</si>
  <si>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</si>
  <si>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</si>
  <si>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</si>
  <si>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</si>
  <si>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</si>
  <si>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</si>
  <si>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</si>
  <si>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</si>
  <si>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</si>
  <si>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</si>
  <si>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</si>
  <si>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</si>
  <si>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</si>
  <si>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</si>
  <si>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</si>
  <si>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</si>
  <si>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</si>
  <si>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</si>
  <si>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</si>
  <si>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</si>
  <si>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</si>
  <si>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</si>
  <si>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</si>
  <si>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</si>
  <si>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</si>
  <si>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</si>
  <si>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</si>
  <si>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</si>
  <si>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</si>
  <si>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</si>
  <si>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</si>
  <si>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</si>
  <si>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</si>
  <si>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</si>
  <si>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</si>
  <si>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</si>
  <si>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</si>
  <si>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</si>
  <si>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</si>
  <si>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</si>
  <si>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</si>
  <si>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</si>
  <si>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</si>
  <si>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</si>
  <si>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</si>
  <si>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</si>
  <si>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</si>
  <si>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</si>
  <si>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</si>
  <si>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</si>
  <si>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</si>
  <si>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</si>
  <si>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</si>
  <si>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</si>
  <si>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</si>
  <si>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</si>
  <si>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</si>
  <si>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</si>
  <si>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</si>
  <si>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</si>
  <si>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</si>
  <si>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</si>
  <si>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</si>
  <si>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</si>
  <si>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</si>
  <si>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</si>
  <si>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</si>
  <si>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</si>
  <si>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</si>
  <si>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</si>
  <si>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</si>
  <si>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</si>
  <si>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</si>
  <si>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</si>
  <si>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</si>
  <si>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</si>
  <si>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</si>
  <si>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</si>
  <si>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</si>
  <si>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</si>
  <si>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</si>
  <si>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</si>
  <si>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</si>
  <si>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</si>
  <si>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</si>
  <si>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</si>
  <si>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</si>
  <si>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</si>
  <si>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</si>
  <si>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</si>
  <si>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</si>
  <si>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</si>
  <si>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</si>
  <si>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</si>
  <si>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</si>
  <si>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</si>
  <si>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</si>
  <si>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</si>
  <si>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</si>
  <si>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</si>
  <si>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</si>
  <si>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</si>
  <si>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</si>
  <si>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</si>
  <si>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</si>
  <si>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</si>
  <si>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</si>
  <si>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</si>
  <si>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</si>
  <si>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</si>
  <si>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</si>
  <si>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</si>
  <si>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</si>
  <si>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</si>
  <si>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</si>
  <si>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</si>
  <si>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</si>
  <si>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</si>
  <si>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</si>
  <si>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</si>
  <si>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</si>
  <si>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</si>
  <si>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</si>
  <si>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</si>
  <si>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</si>
  <si>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</si>
  <si>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</si>
  <si>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</si>
  <si>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</si>
  <si>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</si>
  <si>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</si>
  <si>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</si>
  <si>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</si>
  <si>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</si>
  <si>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</si>
  <si>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</si>
  <si>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</si>
  <si>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</si>
  <si>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</si>
  <si>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</si>
  <si>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</si>
  <si>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</si>
  <si>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</si>
  <si>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</si>
  <si>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</si>
  <si>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</si>
  <si>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</si>
  <si>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</si>
  <si>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</si>
  <si>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</si>
  <si>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</si>
  <si>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</si>
  <si>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</si>
  <si>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</si>
  <si>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</si>
  <si>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</si>
  <si>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</si>
  <si>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</si>
  <si>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</si>
  <si>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</si>
  <si>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</si>
  <si>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</si>
  <si>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</si>
  <si>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</si>
  <si>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</si>
  <si>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</si>
  <si>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</si>
  <si>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</si>
  <si>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</si>
  <si>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</si>
  <si>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</si>
  <si>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</si>
  <si>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</si>
  <si>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</si>
  <si>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</si>
  <si>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</si>
  <si>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</si>
  <si>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</si>
  <si>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</si>
  <si>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</si>
  <si>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</si>
  <si>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</si>
  <si>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</si>
  <si>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</si>
  <si>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</si>
  <si>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</si>
  <si>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</si>
  <si>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</si>
  <si>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</si>
  <si>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</si>
  <si>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</si>
  <si>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</si>
  <si>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</si>
  <si>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</si>
  <si>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</si>
  <si>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</si>
  <si>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</si>
  <si>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</si>
  <si>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</si>
  <si>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</si>
  <si>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</si>
  <si>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</si>
  <si>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</si>
  <si>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</si>
  <si>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</si>
  <si>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</si>
  <si>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</si>
  <si>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</si>
  <si>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</si>
  <si>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</si>
  <si>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</si>
  <si>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</si>
  <si>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</si>
  <si>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</si>
  <si>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</si>
  <si>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</si>
  <si>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</si>
  <si>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</si>
  <si>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</si>
  <si>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</si>
  <si>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</si>
  <si>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</si>
  <si>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</si>
  <si>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</si>
  <si>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</si>
  <si>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</si>
  <si>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</si>
  <si>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</si>
  <si>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</si>
  <si>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</si>
  <si>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</si>
  <si>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</si>
  <si>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</si>
  <si>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</si>
  <si>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</si>
  <si>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</si>
  <si>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</si>
  <si>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</si>
  <si>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</si>
  <si>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</si>
  <si>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</si>
  <si>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</si>
  <si>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</si>
  <si>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</si>
  <si>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</si>
  <si>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</si>
  <si>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</si>
  <si>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</si>
  <si>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</si>
  <si>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</si>
  <si>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</si>
  <si>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</si>
  <si>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</si>
  <si>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</si>
  <si>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</si>
  <si>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</si>
  <si>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</si>
  <si>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</si>
  <si>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</si>
  <si>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</si>
  <si>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</si>
  <si>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</si>
  <si>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</si>
  <si>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</si>
  <si>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</si>
  <si>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</si>
  <si>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</si>
  <si>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</si>
  <si>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</si>
  <si>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</si>
  <si>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</si>
  <si>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</si>
  <si>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</si>
  <si>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</si>
  <si>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</si>
  <si>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</si>
  <si>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</si>
  <si>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</si>
  <si>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</si>
  <si>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</si>
  <si>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</si>
  <si>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</si>
  <si>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</si>
  <si>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</si>
  <si>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</si>
  <si>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</si>
  <si>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</si>
  <si>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</si>
  <si>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</si>
  <si>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</si>
  <si>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</si>
  <si>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</si>
  <si>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</si>
  <si>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</si>
  <si>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</si>
  <si>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</si>
  <si>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</si>
  <si>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</si>
  <si>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</si>
  <si>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</si>
  <si>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</si>
  <si>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</si>
  <si>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</si>
  <si>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</si>
  <si>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</si>
  <si>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</si>
  <si>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</si>
  <si>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</si>
  <si>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</si>
  <si>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</si>
  <si>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</si>
  <si>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</si>
  <si>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</si>
  <si>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</si>
  <si>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</si>
  <si>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</si>
  <si>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</si>
  <si>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</si>
  <si>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</si>
  <si>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</si>
  <si>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</si>
  <si>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</si>
  <si>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</si>
  <si>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</si>
  <si>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</si>
  <si>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</si>
  <si>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</si>
  <si>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</si>
  <si>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</si>
  <si>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</si>
  <si>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</si>
  <si>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</si>
  <si>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</si>
  <si>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</si>
  <si>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</si>
  <si>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</si>
  <si>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</si>
  <si>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</si>
  <si>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</si>
  <si>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</si>
  <si>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</si>
  <si>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</si>
  <si>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</si>
  <si>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</si>
  <si>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</si>
  <si>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</si>
  <si>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</si>
  <si>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</si>
  <si>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</si>
  <si>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</si>
  <si>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</si>
  <si>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</si>
  <si>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</si>
  <si>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</si>
  <si>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</si>
  <si>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</si>
  <si>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</si>
  <si>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</si>
  <si>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</si>
  <si>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</si>
  <si>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</si>
  <si>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</si>
  <si>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</si>
  <si>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</si>
  <si>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</si>
  <si>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</si>
  <si>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</si>
  <si>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</si>
  <si>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</si>
  <si>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</si>
  <si>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</si>
  <si>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</si>
  <si>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</si>
  <si>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</si>
  <si>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</si>
  <si>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</si>
  <si>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</si>
  <si>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</si>
  <si>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</si>
  <si>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</si>
  <si>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</si>
  <si>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</si>
  <si>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</si>
  <si>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</si>
  <si>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</si>
  <si>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</si>
  <si>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</si>
  <si>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</si>
  <si>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</si>
  <si>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</si>
  <si>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</si>
  <si>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</si>
  <si>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</si>
  <si>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</si>
  <si>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</si>
  <si>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</si>
  <si>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</si>
  <si>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</si>
  <si>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</si>
  <si>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</si>
  <si>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</si>
  <si>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</si>
  <si>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</si>
  <si>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</si>
  <si>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</si>
  <si>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</si>
  <si>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</si>
  <si>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</si>
  <si>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</si>
  <si>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</si>
  <si>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</si>
  <si>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</si>
  <si>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</si>
  <si>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</si>
  <si>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</si>
  <si>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</si>
  <si>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</si>
  <si>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</si>
  <si>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</si>
  <si>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</si>
  <si>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</si>
  <si>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</si>
  <si>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</si>
  <si>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</si>
  <si>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</si>
  <si>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</si>
  <si>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</si>
  <si>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</si>
  <si>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</si>
  <si>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</si>
  <si>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</si>
  <si>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</si>
  <si>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</si>
  <si>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</si>
  <si>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</si>
  <si>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</si>
  <si>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</si>
  <si>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</si>
  <si>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</si>
  <si>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</si>
  <si>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</si>
  <si>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</si>
  <si>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</si>
  <si>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</si>
  <si>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</si>
  <si>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</si>
  <si>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</si>
  <si>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</si>
  <si>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</si>
  <si>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</si>
  <si>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</si>
  <si>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</si>
  <si>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</si>
  <si>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</si>
  <si>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</si>
  <si>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</si>
  <si>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</si>
  <si>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</si>
  <si>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</si>
  <si>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</si>
  <si>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</si>
  <si>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</si>
  <si>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</si>
  <si>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</si>
  <si>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</si>
  <si>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</si>
  <si>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</si>
  <si>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</si>
  <si>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</si>
  <si>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</si>
  <si>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</si>
  <si>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</si>
  <si>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</si>
  <si>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</si>
  <si>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</si>
  <si>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</si>
  <si>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</si>
  <si>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</si>
  <si>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</si>
  <si>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</si>
  <si>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</si>
  <si>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</si>
  <si>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</si>
  <si>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</si>
  <si>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</si>
  <si>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</si>
  <si>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</si>
  <si>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</si>
  <si>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</si>
  <si>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</si>
  <si>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</si>
  <si>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</si>
  <si>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</si>
  <si>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</si>
  <si>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</si>
  <si>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</si>
  <si>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</si>
  <si>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</si>
  <si>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</si>
  <si>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</si>
  <si>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</si>
  <si>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</si>
  <si>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</si>
  <si>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</si>
  <si>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</si>
  <si>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</si>
  <si>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</si>
  <si>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</si>
  <si>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</si>
  <si>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</si>
  <si>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</si>
  <si>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</si>
  <si>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</si>
  <si>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</si>
  <si>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</si>
  <si>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</si>
  <si>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</si>
  <si>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</si>
  <si>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</si>
  <si>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</si>
  <si>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</si>
  <si>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</si>
  <si>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</si>
  <si>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</si>
  <si>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</si>
  <si>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</si>
  <si>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</si>
  <si>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</si>
  <si>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</si>
  <si>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</si>
  <si>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</si>
  <si>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</si>
  <si>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</si>
  <si>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</si>
  <si>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</si>
  <si>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</si>
  <si>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</si>
  <si>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</si>
  <si>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</si>
  <si>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</si>
  <si>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</si>
  <si>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</si>
  <si>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</si>
  <si>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</si>
  <si>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</si>
  <si>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</si>
  <si>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</si>
  <si>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</si>
  <si>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</si>
  <si>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</si>
  <si>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</si>
  <si>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</si>
  <si>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</si>
  <si>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</si>
  <si>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</si>
  <si>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</si>
  <si>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</si>
  <si>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</si>
  <si>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</si>
  <si>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</si>
  <si>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</si>
  <si>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</si>
  <si>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</si>
  <si>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</si>
  <si>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</si>
  <si>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</si>
  <si>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</si>
  <si>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</si>
  <si>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</si>
  <si>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</si>
  <si>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</si>
  <si>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</si>
  <si>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</si>
  <si>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</si>
  <si>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</si>
  <si>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</si>
  <si>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</si>
  <si>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</si>
  <si>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</si>
  <si>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</si>
  <si>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</si>
  <si>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</si>
  <si>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</si>
  <si>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</si>
  <si>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</si>
  <si>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</si>
  <si>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</si>
  <si>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</si>
  <si>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</si>
  <si>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</si>
  <si>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</si>
  <si>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</si>
  <si>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</si>
  <si>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</si>
  <si>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</si>
  <si>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</si>
  <si>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</si>
  <si>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</si>
  <si>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</si>
  <si>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</si>
  <si>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</si>
  <si>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</si>
  <si>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</si>
  <si>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</si>
  <si>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</si>
  <si>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</si>
  <si>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</si>
  <si>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</si>
  <si>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</si>
  <si>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</si>
  <si>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</si>
  <si>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</si>
  <si>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</si>
  <si>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</si>
  <si>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</si>
  <si>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</si>
  <si>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</si>
  <si>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</si>
  <si>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</si>
  <si>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</si>
  <si>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</si>
  <si>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</si>
  <si>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</si>
  <si>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</si>
  <si>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</si>
  <si>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</si>
  <si>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</si>
  <si>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</si>
  <si>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</si>
  <si>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</si>
  <si>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</si>
  <si>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</si>
  <si>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</si>
  <si>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</si>
  <si>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</si>
  <si>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</si>
  <si>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</si>
  <si>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</si>
  <si>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</si>
  <si>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</si>
  <si>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</si>
  <si>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</si>
  <si>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</si>
  <si>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</si>
  <si>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</si>
  <si>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</si>
  <si>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</si>
  <si>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</si>
  <si>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</si>
  <si>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</si>
  <si>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</si>
  <si>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</si>
  <si>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</si>
  <si>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</si>
  <si>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</si>
  <si>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</si>
  <si>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</si>
  <si>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</si>
  <si>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</si>
  <si>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</si>
  <si>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</si>
  <si>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</si>
  <si>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</si>
  <si>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</si>
  <si>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</si>
  <si>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</si>
  <si>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</si>
  <si>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</si>
  <si>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</si>
  <si>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</si>
  <si>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</si>
  <si>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</si>
  <si>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</si>
  <si>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</si>
  <si>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</si>
  <si>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</si>
  <si>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</si>
  <si>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</si>
  <si>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</si>
  <si>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</si>
  <si>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</si>
  <si>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</si>
  <si>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</si>
  <si>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</si>
  <si>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</si>
  <si>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</si>
  <si>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</si>
  <si>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</si>
  <si>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</si>
  <si>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</si>
  <si>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</si>
  <si>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</si>
  <si>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</si>
  <si>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</si>
  <si>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</si>
  <si>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</si>
  <si>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</si>
  <si>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</si>
  <si>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</si>
  <si>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</si>
  <si>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</si>
  <si>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</si>
  <si>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</si>
  <si>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</si>
  <si>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</si>
  <si>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</si>
  <si>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</si>
  <si>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</si>
  <si>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</si>
  <si>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</si>
  <si>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</si>
  <si>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</si>
  <si>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</si>
  <si>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</si>
  <si>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</si>
  <si>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</si>
  <si>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</si>
  <si>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</si>
  <si>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</si>
  <si>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</si>
  <si>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</si>
  <si>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</si>
  <si>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</si>
  <si>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</si>
  <si>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</si>
  <si>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</si>
  <si>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</si>
  <si>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</si>
  <si>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</si>
  <si>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</si>
  <si>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</si>
  <si>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</si>
  <si>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</si>
  <si>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</si>
  <si>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</si>
  <si>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</si>
  <si>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</si>
  <si>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</si>
  <si>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</si>
  <si>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</si>
  <si>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</si>
  <si>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</si>
  <si>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</si>
  <si>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</si>
  <si>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</si>
  <si>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</si>
  <si>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</si>
  <si>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</si>
  <si>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</si>
  <si>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</si>
  <si>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</si>
  <si>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</si>
  <si>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</si>
  <si>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</si>
  <si>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</si>
  <si>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</si>
  <si>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</si>
  <si>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</si>
  <si>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</si>
  <si>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</si>
  <si>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</si>
  <si>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</si>
  <si>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</si>
  <si>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</si>
  <si>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</si>
  <si>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</si>
  <si>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</si>
  <si>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</si>
  <si>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</si>
  <si>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</si>
  <si>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</si>
  <si>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</si>
  <si>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</si>
  <si>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</si>
  <si>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</si>
  <si>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</si>
  <si>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</si>
  <si>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</si>
  <si>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</si>
  <si>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</si>
  <si>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</si>
  <si>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</si>
  <si>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</si>
  <si>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</si>
  <si>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</si>
  <si>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</si>
  <si>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</si>
  <si>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</si>
  <si>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</si>
  <si>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</si>
  <si>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</si>
  <si>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</si>
  <si>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</si>
  <si>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</si>
  <si>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</si>
  <si>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</si>
  <si>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</si>
  <si>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</si>
  <si>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</si>
  <si>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</si>
  <si>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</si>
  <si>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</si>
  <si>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</si>
  <si>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</si>
  <si>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</si>
  <si>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</si>
  <si>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</si>
  <si>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</si>
  <si>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</si>
  <si>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</si>
  <si>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</si>
  <si>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</si>
  <si>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</si>
  <si>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</si>
  <si>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</si>
  <si>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</si>
  <si>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</si>
  <si>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</si>
  <si>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</si>
  <si>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</si>
  <si>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</si>
  <si>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</si>
  <si>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</si>
  <si>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</si>
  <si>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</si>
  <si>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</si>
  <si>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</si>
  <si>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</si>
  <si>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</si>
  <si>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</si>
  <si>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</si>
  <si>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</si>
  <si>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</si>
  <si>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</si>
  <si>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</si>
  <si>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</si>
  <si>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</si>
  <si>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</si>
  <si>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</si>
  <si>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</si>
  <si>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</si>
  <si>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</si>
  <si>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</si>
  <si>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</si>
  <si>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</si>
  <si>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</si>
  <si>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</si>
  <si>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</si>
  <si>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</si>
  <si>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</si>
  <si>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</si>
  <si>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</si>
  <si>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</si>
  <si>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</si>
  <si>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</si>
  <si>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</si>
  <si>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</si>
  <si>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</si>
  <si>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</si>
  <si>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</si>
  <si>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</si>
  <si>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</si>
  <si>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</si>
  <si>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</si>
  <si>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</si>
  <si>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</si>
  <si>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</si>
  <si>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</si>
  <si>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</si>
  <si>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</si>
  <si>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</si>
  <si>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</si>
  <si>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</si>
  <si>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</si>
  <si>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</si>
  <si>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</si>
  <si>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</si>
  <si>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</si>
  <si>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</si>
  <si>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</si>
  <si>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</si>
  <si>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</si>
  <si>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</si>
  <si>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</si>
  <si>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</si>
  <si>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</si>
  <si>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</si>
  <si>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</si>
  <si>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</si>
  <si>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</si>
  <si>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</si>
  <si>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</si>
  <si>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</si>
  <si>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</si>
  <si>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</si>
  <si>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</si>
  <si>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</si>
  <si>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</si>
  <si>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</si>
  <si>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</si>
  <si>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</si>
  <si>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</si>
  <si>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</si>
  <si>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</si>
  <si>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</si>
  <si>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</si>
  <si>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</si>
  <si>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</si>
  <si>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</si>
  <si>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</si>
  <si>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</si>
  <si>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</si>
  <si>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</si>
  <si>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</si>
  <si>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</si>
  <si>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</si>
  <si>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</si>
  <si>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</si>
  <si>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</si>
  <si>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</si>
  <si>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</si>
  <si>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</si>
  <si>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</si>
  <si>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</si>
  <si>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</si>
  <si>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</si>
  <si>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</si>
  <si>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</si>
  <si>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</si>
  <si>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</si>
  <si>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</si>
  <si>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</si>
  <si>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</si>
  <si>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</si>
  <si>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</si>
  <si>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</si>
  <si>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</si>
  <si>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</si>
  <si>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</si>
  <si>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</si>
  <si>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</si>
  <si>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</si>
  <si>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</si>
  <si>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</si>
  <si>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</si>
  <si>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</si>
  <si>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</si>
  <si>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</si>
  <si>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</si>
  <si>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</si>
  <si>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</si>
  <si>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</si>
  <si>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</si>
  <si>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</si>
  <si>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</si>
  <si>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</si>
  <si>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</si>
  <si>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</si>
  <si>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</si>
  <si>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</si>
  <si>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</si>
  <si>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</si>
  <si>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</si>
  <si>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</si>
  <si>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</si>
  <si>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</si>
  <si>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</si>
  <si>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</si>
  <si>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</si>
  <si>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</si>
  <si>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</si>
  <si>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</si>
  <si>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</si>
  <si>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</si>
  <si>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</si>
  <si>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</si>
  <si>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</si>
  <si>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</si>
  <si>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</si>
  <si>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</si>
  <si>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</si>
  <si>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</si>
  <si>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</si>
  <si>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</si>
  <si>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</si>
  <si>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</si>
  <si>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</si>
  <si>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</si>
  <si>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</si>
  <si>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</si>
  <si>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</si>
  <si>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</si>
  <si>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</si>
  <si>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</si>
  <si>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</si>
  <si>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</si>
  <si>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</si>
  <si>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</si>
  <si>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</si>
  <si>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</si>
  <si>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</si>
  <si>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</si>
  <si>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</si>
  <si>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</si>
  <si>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</si>
  <si>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</si>
  <si>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</si>
  <si>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</si>
  <si>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</si>
  <si>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</si>
  <si>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</si>
  <si>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</si>
  <si>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</si>
  <si>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</si>
  <si>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</si>
  <si>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</si>
  <si>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</si>
  <si>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</si>
  <si>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</si>
  <si>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</si>
  <si>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</si>
  <si>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</si>
  <si>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</si>
  <si>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</si>
  <si>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</si>
  <si>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</si>
  <si>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</si>
  <si>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</si>
  <si>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</si>
  <si>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</si>
  <si>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</si>
  <si>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</si>
  <si>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</si>
  <si>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</si>
  <si>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</si>
  <si>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</si>
  <si>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</si>
  <si>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</si>
  <si>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</si>
  <si>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</si>
  <si>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</si>
  <si>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</si>
  <si>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</si>
  <si>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</si>
  <si>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</si>
  <si>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</si>
  <si>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</si>
  <si>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</si>
  <si>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</si>
  <si>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</si>
  <si>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</si>
  <si>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</si>
  <si>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</si>
  <si>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</si>
  <si>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</si>
  <si>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</si>
  <si>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</si>
  <si>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</si>
  <si>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</si>
  <si>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</si>
  <si>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</si>
  <si>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</si>
  <si>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</si>
  <si>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</si>
  <si>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</si>
  <si>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</si>
  <si>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</si>
  <si>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</si>
  <si>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</si>
  <si>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</si>
  <si>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</si>
  <si>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</si>
  <si>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</si>
  <si>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</si>
  <si>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</si>
  <si>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</si>
  <si>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</si>
  <si>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</si>
  <si>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</si>
  <si>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</si>
  <si>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</si>
  <si>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</si>
  <si>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</si>
  <si>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</si>
  <si>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</si>
  <si>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</si>
  <si>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</si>
  <si>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</si>
  <si>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</si>
  <si>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</si>
  <si>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</si>
  <si>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</si>
  <si>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</si>
  <si>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</si>
  <si>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</si>
  <si>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</si>
  <si>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</si>
  <si>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</si>
  <si>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</si>
  <si>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</si>
  <si>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</si>
  <si>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</si>
  <si>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</si>
  <si>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</si>
  <si>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</si>
  <si>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</si>
  <si>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</si>
  <si>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</si>
  <si>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</si>
  <si>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</si>
  <si>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</si>
  <si>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</si>
  <si>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</si>
  <si>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</si>
  <si>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</si>
  <si>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</si>
  <si>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</si>
  <si>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</si>
  <si>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</si>
  <si>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</si>
  <si>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</si>
  <si>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</si>
  <si>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</si>
  <si>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</si>
  <si>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</si>
  <si>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</si>
  <si>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</si>
  <si>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</si>
  <si>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</si>
  <si>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</si>
  <si>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</si>
  <si>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</si>
  <si>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</si>
  <si>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</si>
  <si>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</si>
  <si>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</si>
  <si>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</si>
  <si>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</si>
  <si>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</si>
  <si>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</si>
  <si>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</si>
  <si>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</si>
  <si>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</si>
  <si>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</si>
  <si>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</si>
  <si>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</si>
  <si>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</si>
  <si>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</si>
  <si>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</si>
  <si>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</si>
  <si>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</si>
  <si>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</si>
  <si>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</si>
  <si>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</si>
  <si>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</si>
  <si>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</si>
  <si>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</si>
  <si>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</si>
  <si>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</si>
  <si>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</si>
  <si>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</si>
  <si>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</si>
  <si>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</si>
  <si>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</si>
  <si>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</si>
  <si>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</si>
  <si>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</si>
  <si>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</si>
  <si>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</si>
  <si>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</si>
  <si>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</si>
  <si>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</si>
  <si>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</si>
  <si>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</si>
  <si>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</si>
  <si>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</si>
  <si>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</si>
  <si>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</si>
  <si>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</si>
  <si>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</si>
  <si>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</si>
  <si>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</si>
  <si>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</si>
  <si>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</si>
  <si>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</si>
  <si>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</si>
  <si>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</si>
  <si>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</si>
  <si>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</si>
  <si>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</si>
  <si>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</si>
  <si>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</si>
  <si>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</si>
  <si>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</si>
  <si>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</si>
  <si>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</si>
  <si>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</si>
  <si>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</si>
  <si>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</si>
  <si>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</si>
  <si>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</si>
  <si>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</si>
  <si>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</si>
  <si>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</si>
  <si>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</si>
  <si>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</si>
  <si>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</si>
  <si>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</si>
  <si>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</si>
  <si>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</si>
  <si>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</si>
  <si>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</si>
  <si>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</si>
  <si>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</si>
  <si>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</si>
  <si>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</si>
  <si>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</si>
  <si>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</si>
  <si>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</si>
  <si>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</si>
  <si>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</si>
  <si>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</si>
  <si>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</si>
  <si>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</si>
  <si>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</si>
  <si>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</si>
  <si>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</si>
  <si>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</si>
  <si>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</si>
  <si>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</si>
  <si>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</si>
  <si>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</si>
  <si>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</si>
  <si>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</si>
  <si>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</si>
  <si>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</si>
  <si>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</si>
  <si>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</si>
  <si>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</si>
  <si>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</si>
  <si>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</si>
  <si>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</si>
  <si>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</si>
  <si>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</si>
  <si>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</si>
  <si>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</si>
  <si>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</si>
  <si>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</si>
  <si>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</si>
  <si>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</si>
  <si>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</si>
  <si>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</si>
  <si>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</si>
  <si>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</si>
  <si>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</si>
  <si>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</si>
  <si>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</si>
  <si>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</si>
  <si>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</si>
  <si>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</si>
  <si>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</si>
  <si>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</si>
  <si>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</si>
  <si>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</si>
  <si>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</si>
  <si>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</si>
  <si>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</si>
  <si>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</si>
  <si>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</si>
  <si>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</si>
  <si>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</si>
  <si>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</si>
  <si>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</si>
  <si>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</si>
  <si>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</si>
  <si>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</si>
  <si>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</si>
  <si>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</si>
  <si>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</si>
  <si>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</si>
  <si>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</si>
  <si>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</si>
  <si>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</si>
  <si>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</si>
  <si>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</si>
  <si>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</si>
  <si>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</si>
  <si>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</si>
  <si>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</si>
  <si>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</si>
  <si>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</si>
  <si>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</si>
  <si>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</si>
  <si>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</si>
  <si>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</si>
  <si>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</si>
  <si>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</si>
  <si>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</si>
  <si>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</si>
  <si>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</si>
  <si>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</si>
  <si>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</si>
  <si>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</si>
  <si>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</si>
  <si>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</si>
  <si>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</si>
  <si>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</si>
  <si>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</si>
  <si>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</si>
  <si>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</si>
  <si>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</si>
  <si>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</si>
  <si>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</si>
  <si>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</si>
  <si>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</si>
  <si>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</si>
  <si>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</si>
  <si>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</si>
  <si>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</si>
  <si>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</si>
  <si>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</si>
  <si>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</si>
  <si>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</si>
  <si>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</si>
  <si>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</si>
  <si>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</si>
  <si>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</si>
  <si>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</si>
  <si>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</si>
  <si>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</si>
  <si>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</si>
  <si>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</si>
  <si>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</si>
  <si>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</si>
  <si>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</si>
  <si>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</si>
  <si>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</si>
  <si>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</si>
  <si>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</si>
  <si>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</si>
  <si>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</si>
  <si>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</si>
  <si>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</si>
  <si>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</si>
  <si>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</si>
  <si>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</si>
  <si>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</si>
  <si>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</si>
  <si>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</si>
  <si>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</si>
  <si>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</si>
  <si>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</si>
  <si>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</si>
  <si>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</si>
  <si>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</si>
  <si>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</si>
  <si>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</si>
  <si>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</si>
  <si>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</si>
  <si>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</si>
  <si>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</si>
  <si>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</si>
  <si>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</si>
  <si>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</si>
  <si>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</si>
  <si>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</si>
  <si>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</si>
  <si>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</si>
  <si>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</si>
  <si>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</si>
  <si>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</si>
  <si>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</si>
  <si>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</si>
  <si>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</si>
  <si>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</si>
  <si>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</si>
  <si>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</si>
  <si>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</si>
  <si>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</si>
  <si>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</si>
  <si>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</si>
  <si>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</si>
  <si>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</si>
  <si>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</si>
  <si>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</si>
  <si>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</si>
  <si>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</si>
  <si>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</si>
  <si>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</si>
  <si>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</si>
  <si>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</si>
  <si>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</si>
  <si>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</si>
  <si>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</si>
  <si>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</si>
  <si>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</si>
  <si>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</si>
  <si>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</si>
  <si>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</si>
  <si>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</si>
  <si>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</si>
  <si>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</si>
  <si>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</si>
  <si>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</si>
  <si>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</si>
  <si>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</si>
  <si>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</si>
  <si>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</si>
  <si>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</si>
  <si>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</si>
  <si>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</si>
  <si>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</si>
  <si>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</si>
  <si>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</si>
  <si>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</si>
  <si>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</si>
  <si>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</si>
  <si>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</si>
  <si>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</si>
  <si>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</si>
  <si>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</si>
  <si>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</si>
  <si>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</si>
  <si>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</si>
  <si>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</si>
  <si>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</si>
  <si>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</si>
  <si>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</si>
  <si>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</si>
  <si>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</si>
  <si>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</si>
  <si>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</si>
  <si>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</si>
  <si>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</si>
  <si>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</si>
  <si>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</si>
  <si>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</si>
  <si>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</si>
  <si>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</si>
  <si>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</si>
  <si>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</si>
  <si>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</si>
  <si>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</si>
  <si>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</si>
  <si>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</si>
  <si>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</si>
  <si>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</si>
  <si>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</si>
  <si>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</si>
  <si>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</si>
  <si>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</si>
  <si>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</si>
  <si>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</si>
  <si>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</si>
  <si>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</si>
  <si>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</si>
  <si>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</si>
  <si>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</si>
  <si>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</si>
  <si>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</si>
  <si>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</si>
  <si>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</si>
  <si>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</si>
  <si>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</si>
  <si>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</si>
  <si>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</si>
  <si>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</si>
  <si>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</si>
  <si>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</si>
  <si>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</si>
  <si>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</si>
  <si>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</si>
  <si>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</si>
  <si>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</si>
  <si>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</si>
  <si>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</si>
  <si>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</si>
  <si>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</si>
  <si>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</si>
  <si>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</si>
  <si>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</si>
  <si>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</si>
  <si>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</si>
  <si>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</si>
  <si>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</si>
  <si>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</si>
  <si>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</si>
  <si>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</si>
  <si>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</si>
  <si>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</si>
  <si>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</si>
  <si>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</si>
  <si>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</si>
  <si>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</si>
  <si>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</si>
  <si>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</si>
  <si>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</si>
  <si>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</si>
  <si>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</si>
  <si>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</si>
  <si>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</si>
  <si>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</si>
  <si>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</si>
  <si>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</si>
  <si>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</si>
  <si>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</si>
  <si>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</si>
  <si>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</si>
  <si>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</si>
  <si>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</si>
  <si>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</si>
  <si>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</si>
  <si>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</si>
  <si>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</si>
  <si>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</si>
  <si>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</si>
  <si>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</si>
  <si>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</si>
  <si>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</si>
  <si>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</si>
  <si>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</si>
  <si>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</si>
  <si>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</si>
  <si>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</si>
  <si>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</si>
  <si>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</si>
  <si>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</si>
  <si>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</si>
  <si>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</si>
  <si>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</si>
  <si>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</si>
  <si>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</si>
  <si>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</si>
  <si>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</si>
  <si>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</si>
  <si>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</si>
  <si>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</si>
  <si>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</si>
  <si>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</si>
  <si>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</si>
  <si>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</si>
  <si>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</si>
  <si>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</si>
  <si>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</si>
  <si>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</si>
  <si>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</si>
  <si>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</si>
  <si>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</si>
  <si>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</si>
  <si>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</si>
  <si>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</si>
  <si>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</si>
  <si>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</si>
  <si>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</si>
  <si>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</si>
  <si>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</si>
  <si>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</si>
  <si>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</si>
  <si>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</si>
  <si>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</si>
  <si>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</si>
  <si>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</si>
  <si>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</si>
  <si>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</si>
  <si>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</si>
  <si>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</si>
  <si>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</si>
  <si>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</si>
  <si>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</si>
  <si>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</si>
  <si>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</si>
  <si>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</si>
  <si>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</si>
  <si>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</si>
  <si>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</si>
  <si>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</si>
  <si>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</si>
  <si>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</si>
  <si>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</si>
  <si>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</si>
  <si>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</si>
  <si>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</si>
  <si>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</si>
  <si>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</si>
  <si>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</si>
  <si>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</si>
  <si>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</si>
  <si>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</si>
  <si>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</si>
  <si>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</si>
  <si>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</si>
  <si>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</si>
  <si>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</si>
  <si>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</si>
  <si>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</si>
  <si>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</si>
  <si>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</si>
  <si>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</si>
  <si>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</si>
  <si>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</si>
  <si>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</si>
  <si>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</si>
  <si>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</si>
  <si>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</si>
  <si>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</si>
  <si>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</si>
  <si>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</si>
  <si>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</si>
  <si>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</si>
  <si>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</si>
  <si>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</si>
  <si>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</si>
  <si>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</si>
  <si>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</si>
  <si>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</si>
  <si>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</si>
  <si>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</si>
  <si>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</si>
  <si>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</si>
  <si>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</si>
  <si>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</si>
  <si>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</si>
  <si>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</si>
  <si>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</si>
  <si>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</si>
  <si>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</si>
  <si>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</si>
  <si>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</si>
  <si>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</si>
  <si>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</si>
  <si>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</si>
  <si>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</si>
  <si>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</si>
  <si>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</si>
  <si>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</si>
  <si>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</si>
  <si>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</si>
  <si>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</si>
  <si>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</si>
  <si>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</si>
  <si>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</si>
  <si>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</si>
  <si>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</si>
  <si>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</si>
  <si>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</si>
  <si>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</si>
  <si>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</si>
  <si>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</si>
  <si>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</si>
  <si>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</si>
  <si>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</si>
  <si>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</si>
  <si>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</si>
  <si>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</si>
  <si>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</si>
  <si>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</si>
  <si>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</si>
  <si>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</si>
  <si>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</si>
  <si>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</si>
  <si>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</si>
  <si>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</si>
  <si>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</si>
  <si>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</si>
  <si>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</si>
  <si>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</si>
  <si>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</si>
  <si>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</si>
  <si>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</si>
  <si>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</si>
  <si>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</si>
  <si>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</si>
  <si>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</si>
  <si>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</si>
  <si>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</si>
  <si>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</si>
  <si>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</si>
  <si>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</si>
  <si>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</si>
  <si>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</si>
  <si>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</si>
  <si>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</si>
  <si>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</si>
  <si>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</si>
  <si>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</si>
  <si>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</si>
  <si>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</si>
  <si>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</si>
  <si>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</si>
  <si>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</si>
  <si>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</si>
  <si>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</si>
  <si>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</si>
  <si>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</si>
  <si>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</si>
  <si>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</si>
  <si>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</si>
  <si>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</si>
  <si>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</si>
  <si>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</si>
  <si>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</si>
  <si>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</si>
  <si>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</si>
  <si>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</si>
  <si>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</si>
  <si>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</si>
  <si>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</si>
  <si>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</si>
  <si>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</si>
  <si>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</si>
  <si>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</si>
  <si>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</si>
  <si>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</si>
  <si>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</si>
  <si>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</si>
  <si>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</si>
  <si>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</si>
  <si>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</si>
  <si>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</si>
  <si>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</si>
  <si>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</si>
  <si>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</si>
  <si>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</si>
  <si>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</si>
  <si>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</si>
  <si>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</si>
  <si>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</si>
  <si>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</si>
  <si>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</si>
  <si>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</si>
  <si>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</si>
  <si>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</si>
  <si>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</si>
  <si>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</si>
  <si>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</si>
  <si>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</si>
  <si>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</si>
  <si>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</si>
  <si>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</si>
  <si>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</si>
  <si>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</si>
  <si>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</si>
  <si>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</si>
  <si>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</si>
  <si>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</si>
  <si>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</si>
  <si>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</si>
  <si>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</si>
  <si>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</si>
  <si>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</si>
  <si>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</si>
  <si>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</si>
  <si>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</si>
  <si>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</si>
  <si>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</si>
  <si>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</si>
  <si>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</si>
  <si>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</si>
  <si>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</si>
  <si>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</si>
  <si>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</si>
  <si>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</si>
  <si>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</si>
  <si>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</si>
  <si>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</si>
  <si>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</si>
  <si>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</si>
  <si>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</si>
  <si>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</si>
  <si>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</si>
  <si>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</si>
  <si>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</si>
  <si>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</si>
  <si>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</si>
  <si>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</si>
  <si>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</si>
  <si>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</si>
  <si>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</si>
  <si>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</si>
  <si>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</si>
  <si>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</si>
  <si>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</si>
  <si>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</si>
  <si>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</si>
  <si>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</si>
  <si>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</si>
  <si>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</si>
  <si>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</si>
  <si>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</si>
  <si>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</si>
  <si>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</si>
  <si>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</si>
  <si>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</si>
  <si>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</si>
  <si>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</si>
  <si>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</si>
  <si>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</si>
  <si>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</si>
  <si>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</si>
  <si>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</si>
  <si>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</si>
  <si>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</si>
  <si>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</si>
  <si>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</si>
  <si>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</si>
  <si>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</si>
  <si>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</si>
  <si>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</si>
  <si>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</si>
  <si>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</si>
  <si>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</si>
  <si>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</si>
  <si>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</si>
  <si>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</si>
  <si>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</si>
  <si>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</si>
  <si>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</si>
  <si>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</si>
  <si>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</si>
  <si>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</si>
  <si>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</si>
  <si>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</si>
  <si>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</si>
  <si>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</si>
  <si>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</si>
  <si>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</si>
  <si>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</si>
  <si>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</si>
  <si>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</si>
  <si>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</si>
  <si>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</si>
  <si>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</si>
  <si>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</si>
  <si>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</si>
  <si>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</si>
  <si>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</si>
  <si>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</si>
  <si>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</si>
  <si>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</si>
  <si>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</si>
  <si>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</si>
  <si>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</si>
  <si>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</si>
  <si>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</si>
  <si>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</si>
  <si>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</si>
  <si>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</si>
  <si>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</si>
  <si>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</si>
  <si>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</si>
  <si>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</si>
  <si>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</si>
  <si>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</si>
  <si>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</si>
  <si>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</si>
  <si>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</si>
  <si>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</si>
  <si>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</si>
  <si>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</si>
  <si>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</si>
  <si>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</si>
  <si>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</si>
  <si>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</si>
  <si>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</si>
  <si>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</si>
  <si>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</si>
  <si>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</si>
  <si>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</si>
  <si>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</si>
  <si>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</si>
  <si>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</si>
  <si>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</si>
  <si>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</si>
  <si>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</si>
  <si>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</si>
  <si>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</si>
  <si>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</si>
  <si>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</si>
  <si>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</si>
  <si>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</si>
  <si>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</si>
  <si>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</si>
  <si>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</si>
  <si>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</si>
  <si>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</si>
  <si>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</si>
  <si>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</si>
  <si>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</si>
  <si>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</si>
  <si>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</si>
  <si>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</si>
  <si>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</si>
  <si>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</si>
  <si>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</si>
  <si>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</si>
  <si>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</si>
  <si>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</si>
  <si>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</si>
  <si>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</si>
  <si>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</si>
  <si>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</si>
  <si>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</si>
  <si>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</si>
  <si>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</si>
  <si>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</si>
  <si>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</si>
  <si>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</si>
  <si>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</si>
  <si>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</si>
  <si>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</si>
  <si>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</si>
  <si>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</si>
  <si>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</si>
  <si>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</si>
  <si>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</si>
  <si>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</si>
  <si>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</si>
  <si>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</si>
  <si>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</si>
  <si>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</si>
  <si>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</si>
  <si>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</si>
  <si>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</si>
  <si>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</si>
  <si>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</si>
  <si>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</si>
  <si>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</si>
  <si>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</si>
  <si>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</si>
  <si>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</si>
  <si>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</si>
  <si>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</si>
  <si>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</si>
  <si>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</si>
  <si>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</si>
  <si>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</si>
  <si>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</si>
  <si>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</si>
  <si>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</si>
  <si>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</si>
  <si>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</si>
  <si>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</si>
  <si>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</si>
  <si>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</si>
  <si>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</si>
  <si>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</si>
  <si>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</si>
  <si>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</si>
  <si>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</si>
  <si>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</si>
  <si>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</si>
  <si>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</si>
  <si>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</si>
  <si>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</si>
  <si>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</si>
  <si>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</si>
  <si>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</si>
  <si>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</si>
  <si>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</si>
  <si>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</si>
  <si>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</si>
  <si>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</si>
  <si>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</si>
  <si>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</si>
  <si>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</si>
  <si>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</si>
  <si>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</si>
  <si>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</si>
  <si>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</si>
  <si>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</si>
  <si>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</si>
  <si>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</si>
  <si>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</si>
  <si>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</si>
  <si>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</si>
  <si>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</si>
  <si>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</si>
  <si>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</si>
  <si>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</si>
  <si>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</si>
  <si>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</si>
  <si>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</si>
  <si>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</si>
  <si>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</si>
  <si>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</si>
  <si>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</si>
  <si>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</si>
  <si>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</si>
  <si>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</si>
  <si>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</si>
  <si>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</si>
  <si>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</si>
  <si>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</si>
  <si>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</si>
  <si>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</si>
  <si>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</si>
  <si>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</si>
  <si>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</si>
  <si>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</si>
  <si>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</si>
  <si>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</si>
  <si>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</si>
  <si>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</si>
  <si>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</si>
  <si>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</si>
  <si>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</si>
  <si>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</si>
  <si>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</si>
  <si>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</si>
  <si>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</si>
  <si>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</si>
  <si>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</si>
  <si>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</si>
  <si>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</si>
  <si>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</si>
  <si>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</si>
  <si>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</si>
  <si>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</si>
  <si>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</si>
  <si>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</si>
  <si>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</si>
  <si>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</si>
  <si>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</si>
  <si>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</si>
  <si>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</si>
  <si>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</si>
  <si>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</si>
  <si>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</si>
  <si>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</si>
  <si>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</si>
  <si>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</si>
  <si>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</si>
  <si>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</si>
  <si>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</si>
  <si>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</si>
  <si>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</si>
  <si>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</si>
  <si>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</si>
  <si>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</si>
  <si>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</si>
  <si>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</si>
  <si>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</si>
  <si>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</si>
  <si>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</si>
  <si>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</si>
  <si>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</si>
  <si>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</si>
  <si>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</si>
  <si>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</si>
  <si>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</si>
  <si>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</si>
  <si>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</si>
  <si>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</si>
  <si>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</si>
  <si>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</si>
  <si>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</si>
  <si>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</si>
  <si>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</si>
  <si>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</si>
  <si>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</si>
  <si>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</si>
  <si>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</si>
  <si>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</si>
  <si>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</si>
  <si>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</si>
  <si>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</si>
  <si>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</si>
  <si>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</si>
  <si>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</si>
  <si>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</si>
  <si>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</si>
  <si>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</si>
  <si>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</si>
  <si>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</si>
  <si>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</si>
  <si>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</si>
  <si>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</si>
  <si>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</si>
  <si>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</si>
  <si>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</si>
  <si>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</si>
  <si>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</si>
  <si>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</si>
  <si>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</si>
  <si>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</si>
  <si>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</si>
  <si>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</si>
  <si>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</si>
  <si>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</si>
  <si>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</si>
  <si>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</si>
  <si>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</si>
  <si>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</si>
  <si>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</si>
  <si>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</si>
  <si>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</si>
  <si>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</si>
  <si>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</si>
  <si>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</si>
  <si>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</si>
  <si>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</si>
  <si>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</si>
  <si>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</si>
  <si>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</si>
  <si>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</si>
  <si>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</si>
  <si>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</si>
  <si>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</si>
  <si>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</si>
  <si>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</si>
  <si>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</si>
  <si>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</si>
  <si>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</si>
  <si>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</si>
  <si>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</si>
  <si>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</si>
  <si>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</si>
  <si>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</si>
  <si>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</si>
  <si>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</si>
  <si>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</si>
  <si>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</si>
  <si>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</si>
  <si>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</si>
  <si>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</si>
  <si>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</si>
  <si>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</si>
  <si>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</si>
  <si>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</si>
  <si>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</si>
  <si>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</si>
  <si>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</si>
  <si>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</si>
  <si>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</si>
  <si>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</si>
  <si>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</si>
  <si>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</si>
  <si>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</si>
  <si>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</si>
  <si>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</si>
  <si>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</si>
  <si>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</si>
  <si>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</si>
  <si>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</si>
  <si>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</si>
  <si>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</si>
  <si>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</si>
  <si>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</si>
  <si>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</si>
  <si>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</si>
  <si>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</si>
  <si>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</si>
  <si>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</si>
  <si>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</si>
  <si>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</si>
  <si>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</si>
  <si>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</si>
  <si>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</si>
  <si>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</si>
  <si>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</si>
  <si>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</si>
  <si>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</si>
  <si>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</si>
  <si>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</si>
  <si>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</si>
  <si>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</si>
  <si>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</si>
  <si>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</si>
  <si>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</si>
  <si>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</si>
  <si>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</si>
  <si>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</si>
  <si>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</si>
  <si>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</si>
  <si>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</si>
  <si>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</si>
  <si>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</si>
  <si>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</si>
  <si>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</si>
  <si>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</si>
  <si>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</si>
  <si>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</si>
  <si>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</si>
  <si>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</si>
  <si>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</si>
  <si>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</si>
  <si>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</si>
  <si>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</si>
  <si>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</si>
  <si>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</si>
  <si>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</si>
  <si>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</si>
  <si>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</si>
  <si>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</si>
  <si>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</si>
  <si>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</si>
  <si>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</si>
  <si>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</si>
  <si>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</si>
  <si>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</si>
  <si>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</si>
  <si>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</si>
  <si>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</si>
  <si>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</si>
  <si>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</si>
  <si>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</si>
  <si>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</si>
  <si>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</si>
  <si>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</si>
  <si>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</si>
  <si>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</si>
  <si>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</si>
  <si>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</si>
  <si>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</si>
  <si>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</si>
  <si>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</si>
  <si>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</si>
  <si>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</si>
  <si>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</si>
  <si>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</si>
  <si>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</si>
  <si>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</si>
  <si>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</si>
  <si>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</si>
  <si>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</si>
  <si>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</si>
  <si>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</si>
  <si>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</si>
  <si>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</si>
  <si>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</si>
  <si>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</si>
  <si>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</si>
  <si>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</si>
  <si>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</si>
  <si>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</si>
  <si>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</si>
  <si>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</si>
  <si>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</si>
  <si>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</si>
  <si>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</si>
  <si>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</si>
  <si>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</si>
  <si>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</si>
  <si>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</si>
  <si>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</si>
  <si>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</si>
  <si>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</si>
  <si>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</si>
  <si>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</si>
  <si>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</si>
  <si>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</si>
  <si>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</si>
  <si>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</si>
  <si>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</si>
  <si>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</si>
  <si>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</si>
  <si>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</si>
  <si>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</si>
  <si>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</si>
  <si>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</si>
  <si>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</si>
  <si>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</si>
  <si>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</si>
  <si>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</si>
  <si>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</si>
  <si>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</si>
  <si>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</si>
  <si>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</si>
  <si>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</si>
  <si>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</si>
  <si>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</si>
  <si>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</si>
  <si>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</si>
  <si>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</si>
  <si>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</si>
  <si>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</si>
  <si>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</si>
  <si>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</si>
  <si>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</si>
  <si>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</si>
  <si>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</si>
  <si>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</si>
  <si>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</si>
  <si>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</si>
  <si>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</si>
  <si>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</si>
  <si>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</si>
  <si>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</si>
  <si>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</si>
  <si>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</si>
  <si>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</si>
  <si>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</si>
  <si>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</si>
  <si>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</si>
  <si>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</si>
  <si>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</si>
  <si>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</si>
  <si>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</si>
  <si>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</si>
  <si>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</si>
  <si>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</si>
  <si>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</si>
  <si>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</si>
  <si>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</si>
  <si>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</si>
  <si>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</si>
  <si>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</si>
  <si>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</si>
  <si>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</si>
  <si>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</si>
  <si>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</si>
  <si>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</si>
  <si>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</si>
  <si>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</si>
  <si>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</si>
  <si>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</si>
  <si>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</si>
  <si>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</si>
  <si>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</si>
  <si>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</si>
  <si>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</si>
  <si>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</si>
  <si>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</si>
  <si>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</si>
  <si>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</si>
  <si>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</si>
  <si>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</si>
  <si>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</si>
  <si>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</si>
  <si>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</si>
  <si>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</si>
  <si>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</si>
  <si>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</si>
  <si>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</si>
  <si>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</si>
  <si>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</si>
  <si>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</si>
  <si>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</si>
  <si>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</si>
  <si>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</si>
  <si>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</si>
  <si>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</si>
  <si>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</si>
  <si>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</si>
  <si>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</si>
  <si>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</si>
  <si>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</si>
  <si>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</si>
  <si>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</si>
  <si>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</si>
  <si>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</si>
  <si>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</si>
  <si>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</si>
  <si>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</si>
  <si>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</si>
  <si>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</si>
  <si>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</si>
  <si>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</si>
  <si>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</si>
  <si>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</si>
  <si>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</si>
  <si>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</si>
  <si>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</si>
  <si>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</si>
  <si>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</si>
  <si>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</si>
  <si>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</si>
  <si>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</si>
  <si>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</si>
  <si>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</si>
  <si>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</si>
  <si>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</si>
  <si>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</si>
  <si>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</si>
  <si>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</si>
  <si>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</si>
  <si>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</si>
  <si>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</si>
  <si>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</si>
  <si>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</si>
  <si>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</si>
  <si>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</si>
  <si>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</si>
  <si>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</si>
  <si>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</si>
  <si>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</si>
  <si>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</si>
  <si>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</si>
  <si>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</si>
  <si>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</si>
  <si>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</si>
  <si>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</si>
  <si>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</si>
  <si>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</si>
  <si>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</si>
  <si>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</si>
  <si>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</si>
  <si>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</si>
  <si>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</si>
  <si>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</si>
  <si>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</si>
  <si>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</si>
  <si>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</si>
  <si>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</si>
  <si>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</si>
  <si>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</si>
  <si>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</si>
  <si>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</si>
  <si>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</si>
  <si>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</si>
  <si>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</si>
  <si>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</si>
  <si>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</si>
  <si>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</si>
  <si>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</si>
  <si>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</si>
  <si>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</si>
  <si>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</si>
  <si>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</si>
  <si>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</si>
  <si>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</si>
  <si>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</si>
  <si>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</si>
  <si>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</si>
  <si>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</si>
  <si>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</si>
  <si>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</si>
  <si>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</si>
  <si>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</si>
  <si>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</si>
  <si>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</si>
  <si>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</si>
  <si>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</si>
  <si>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</si>
  <si>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</si>
  <si>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</si>
  <si>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</si>
  <si>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</si>
  <si>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</si>
  <si>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</si>
  <si>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</si>
  <si>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</si>
  <si>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</si>
  <si>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</si>
  <si>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</si>
  <si>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</si>
  <si>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</si>
  <si>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</si>
  <si>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</si>
  <si>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</si>
  <si>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</si>
  <si>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</si>
  <si>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</si>
  <si>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</si>
  <si>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</si>
  <si>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</si>
  <si>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</si>
  <si>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</si>
  <si>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</si>
  <si>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</si>
  <si>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</si>
  <si>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</si>
  <si>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</si>
  <si>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</si>
  <si>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</si>
  <si>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</si>
  <si>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</si>
  <si>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</si>
  <si>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</si>
  <si>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</si>
  <si>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</si>
  <si>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</si>
  <si>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</si>
  <si>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</si>
  <si>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</si>
  <si>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</si>
  <si>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</si>
  <si>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</si>
  <si>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</si>
  <si>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</si>
  <si>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</si>
  <si>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</si>
  <si>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</si>
  <si>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</si>
  <si>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</si>
  <si>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</si>
  <si>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</si>
  <si>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</si>
  <si>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</si>
  <si>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</si>
  <si>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</si>
  <si>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</si>
  <si>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</si>
  <si>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</si>
  <si>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</si>
  <si>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</si>
  <si>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</si>
  <si>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</si>
  <si>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</si>
  <si>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</si>
  <si>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</si>
  <si>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</si>
  <si>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</si>
  <si>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</si>
  <si>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</si>
  <si>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</si>
  <si>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</si>
  <si>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</si>
  <si>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</si>
  <si>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</si>
  <si>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</si>
  <si>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</si>
  <si>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</si>
  <si>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</si>
  <si>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</si>
  <si>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</si>
  <si>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</si>
  <si>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</si>
  <si>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</si>
  <si>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</si>
  <si>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</si>
  <si>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</si>
  <si>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</si>
  <si>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</si>
  <si>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</si>
  <si>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</si>
  <si>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</si>
  <si>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</si>
  <si>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</si>
  <si>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</si>
  <si>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</si>
  <si>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</si>
  <si>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</si>
  <si>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</si>
  <si>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</si>
  <si>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</si>
  <si>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</si>
  <si>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</si>
  <si>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</si>
  <si>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</si>
  <si>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</si>
  <si>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</si>
  <si>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</si>
  <si>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</si>
  <si>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</si>
  <si>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</si>
  <si>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</si>
  <si>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</si>
  <si>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</si>
  <si>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</si>
  <si>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</si>
  <si>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</si>
  <si>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</si>
  <si>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</si>
  <si>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</si>
  <si>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</si>
  <si>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</si>
  <si>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</si>
  <si>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</si>
  <si>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</si>
  <si>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</si>
  <si>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</si>
  <si>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</si>
  <si>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</si>
  <si>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</si>
  <si>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</si>
  <si>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</si>
  <si>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</si>
  <si>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</si>
  <si>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</si>
  <si>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</si>
  <si>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</si>
  <si>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</si>
  <si>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</si>
  <si>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</si>
  <si>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</si>
  <si>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</si>
  <si>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</si>
  <si>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</si>
  <si>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</si>
  <si>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</si>
  <si>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</si>
  <si>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</si>
  <si>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</si>
  <si>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</si>
  <si>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</si>
  <si>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</si>
  <si>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</si>
  <si>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</si>
  <si>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</si>
  <si>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</si>
  <si>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</si>
  <si>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</si>
  <si>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</si>
  <si>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</si>
  <si>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</si>
  <si>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</si>
  <si>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</si>
  <si>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</si>
  <si>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</si>
  <si>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</si>
  <si>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</si>
  <si>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</si>
  <si>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</si>
  <si>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</si>
  <si>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</si>
  <si>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</si>
  <si>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</si>
  <si>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</si>
  <si>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</si>
  <si>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</si>
  <si>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</si>
  <si>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</si>
  <si>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</si>
  <si>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</si>
  <si>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</si>
  <si>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</si>
  <si>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</si>
  <si>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</si>
  <si>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</si>
  <si>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</si>
  <si>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</si>
  <si>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</si>
  <si>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</si>
  <si>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</si>
  <si>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</si>
  <si>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</si>
  <si>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</si>
  <si>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</si>
  <si>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</si>
  <si>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</si>
  <si>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</si>
  <si>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</si>
  <si>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</si>
  <si>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</si>
  <si>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</si>
  <si>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</si>
  <si>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</si>
  <si>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</si>
  <si>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</si>
  <si>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</si>
  <si>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</si>
  <si>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</si>
  <si>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</si>
  <si>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</si>
  <si>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</si>
  <si>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</si>
  <si>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</si>
  <si>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</si>
  <si>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</si>
  <si>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</si>
  <si>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</si>
  <si>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</si>
  <si>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</si>
  <si>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</si>
  <si>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</si>
  <si>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</si>
  <si>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</si>
  <si>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</si>
  <si>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</si>
  <si>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</si>
  <si>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</si>
  <si>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</si>
  <si>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</si>
  <si>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</si>
  <si>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</si>
  <si>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</si>
  <si>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</si>
  <si>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</si>
  <si>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</si>
  <si>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</si>
  <si>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</si>
  <si>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</si>
  <si>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</si>
  <si>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</si>
  <si>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</si>
  <si>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</si>
  <si>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</si>
  <si>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</si>
  <si>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</si>
  <si>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</si>
  <si>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</si>
  <si>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</si>
  <si>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</si>
  <si>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</si>
  <si>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</si>
  <si>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</si>
  <si>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</si>
  <si>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</si>
  <si>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</si>
  <si>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</si>
  <si>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</si>
  <si>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</si>
  <si>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</si>
  <si>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</si>
  <si>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</si>
  <si>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</si>
  <si>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</si>
  <si>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</si>
  <si>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</si>
  <si>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</si>
  <si>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</si>
  <si>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</si>
  <si>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</si>
  <si>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</si>
  <si>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</si>
  <si>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</si>
  <si>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</si>
  <si>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</si>
  <si>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</si>
  <si>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</si>
  <si>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</si>
  <si>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</si>
  <si>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</si>
  <si>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</si>
  <si>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</si>
  <si>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</si>
  <si>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</si>
  <si>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</si>
  <si>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</si>
  <si>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</si>
  <si>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</si>
  <si>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</si>
  <si>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</si>
  <si>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</si>
  <si>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</si>
  <si>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</si>
  <si>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</si>
  <si>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</si>
  <si>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</si>
  <si>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</si>
  <si>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</si>
  <si>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</si>
  <si>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</si>
  <si>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</si>
  <si>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</si>
  <si>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</si>
  <si>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</si>
  <si>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</si>
  <si>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</si>
  <si>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</si>
  <si>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</si>
  <si>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</si>
  <si>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</si>
  <si>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</si>
  <si>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</si>
  <si>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</si>
  <si>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</si>
  <si>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</si>
  <si>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</si>
  <si>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</si>
  <si>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</si>
  <si>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</si>
  <si>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</si>
  <si>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</si>
  <si>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</si>
  <si>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</si>
  <si>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</si>
  <si>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</si>
  <si>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</si>
  <si>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</si>
  <si>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</si>
  <si>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</si>
  <si>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</si>
  <si>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</si>
  <si>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</si>
  <si>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</si>
  <si>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</si>
  <si>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</si>
  <si>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</si>
  <si>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</si>
  <si>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</si>
  <si>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</si>
  <si>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</si>
  <si>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</si>
  <si>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</si>
  <si>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</si>
  <si>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</si>
  <si>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</si>
  <si>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</si>
  <si>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</si>
  <si>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</si>
  <si>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</si>
  <si>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</si>
  <si>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</si>
  <si>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</si>
  <si>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</si>
  <si>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</si>
  <si>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</si>
  <si>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</si>
  <si>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</si>
  <si>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</si>
  <si>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</si>
  <si>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</si>
  <si>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</si>
  <si>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</si>
  <si>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</si>
  <si>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</si>
  <si>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</si>
  <si>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</si>
  <si>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</si>
  <si>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</si>
  <si>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</si>
  <si>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</si>
  <si>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</si>
  <si>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</si>
  <si>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</si>
  <si>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</si>
  <si>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</si>
  <si>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</si>
  <si>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</si>
  <si>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</si>
  <si>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</si>
  <si>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</si>
  <si>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</si>
  <si>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</si>
  <si>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</si>
  <si>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</si>
  <si>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</si>
  <si>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</si>
  <si>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</si>
  <si>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</si>
  <si>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</si>
  <si>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</si>
  <si>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</si>
  <si>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</si>
  <si>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</si>
  <si>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</si>
  <si>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</si>
  <si>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</si>
  <si>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</si>
  <si>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</si>
  <si>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</si>
  <si>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</si>
  <si>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</si>
  <si>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</si>
  <si>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</si>
  <si>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</si>
  <si>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</si>
  <si>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</si>
  <si>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</si>
  <si>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</si>
  <si>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</si>
  <si>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</si>
  <si>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</si>
  <si>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</si>
  <si>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</si>
  <si>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</si>
  <si>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</si>
  <si>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</si>
  <si>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</si>
  <si>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</si>
  <si>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</si>
  <si>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</si>
  <si>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</si>
  <si>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</si>
  <si>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</si>
  <si>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</si>
  <si>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</si>
  <si>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</si>
  <si>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</si>
  <si>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</si>
  <si>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</si>
  <si>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</si>
  <si>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</si>
  <si>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</si>
  <si>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</si>
  <si>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</si>
  <si>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</si>
  <si>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</si>
  <si>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</si>
  <si>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</si>
  <si>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</si>
  <si>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</si>
  <si>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</si>
  <si>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</si>
  <si>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</si>
  <si>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</si>
  <si>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</si>
  <si>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</si>
  <si>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</si>
  <si>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</si>
  <si>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</si>
  <si>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</si>
  <si>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</si>
  <si>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</si>
  <si>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</si>
  <si>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</si>
  <si>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</si>
  <si>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</si>
  <si>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</si>
  <si>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</si>
  <si>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</si>
  <si>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</si>
  <si>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</si>
  <si>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</si>
  <si>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</si>
  <si>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</si>
  <si>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</si>
  <si>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</si>
  <si>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</si>
  <si>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</si>
  <si>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</si>
  <si>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</si>
  <si>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</si>
  <si>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</si>
  <si>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</si>
  <si>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</si>
  <si>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</si>
  <si>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</si>
  <si>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</si>
  <si>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</si>
  <si>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</si>
  <si>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</si>
  <si>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</si>
  <si>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</si>
  <si>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</si>
  <si>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</si>
  <si>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</si>
  <si>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</si>
  <si>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</si>
  <si>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</si>
  <si>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</si>
  <si>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</si>
  <si>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</si>
  <si>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</si>
  <si>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</si>
  <si>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</si>
  <si>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</si>
  <si>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</si>
  <si>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</si>
  <si>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</si>
  <si>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</si>
  <si>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</si>
  <si>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</si>
  <si>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</si>
  <si>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</si>
  <si>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</si>
  <si>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</si>
  <si>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</si>
  <si>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</si>
  <si>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</si>
  <si>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</si>
  <si>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</si>
  <si>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</si>
  <si>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</si>
  <si>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</si>
  <si>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</si>
  <si>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</si>
  <si>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</si>
  <si>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</si>
  <si>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</si>
  <si>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</si>
  <si>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</si>
  <si>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</si>
  <si>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</si>
  <si>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</si>
  <si>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</si>
  <si>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</si>
  <si>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</si>
  <si>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</si>
  <si>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</si>
  <si>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</si>
  <si>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</si>
  <si>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</si>
  <si>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</si>
  <si>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</si>
  <si>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</si>
  <si>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</si>
  <si>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</si>
  <si>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</si>
  <si>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</si>
  <si>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</si>
  <si>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</si>
  <si>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</si>
  <si>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</si>
  <si>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</si>
  <si>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</si>
  <si>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</si>
  <si>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</si>
  <si>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</si>
  <si>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</si>
  <si>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</si>
  <si>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</si>
  <si>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</si>
  <si>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</si>
  <si>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</si>
  <si>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</si>
  <si>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</si>
  <si>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</si>
  <si>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</si>
  <si>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</si>
  <si>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</si>
  <si>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</si>
  <si>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</si>
  <si>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</si>
  <si>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</si>
  <si>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</si>
  <si>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</si>
  <si>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</si>
  <si>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</si>
  <si>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</si>
  <si>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</si>
  <si>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</si>
  <si>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</si>
  <si>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</si>
  <si>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</si>
  <si>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</si>
  <si>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</si>
  <si>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</si>
  <si>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</si>
  <si>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</si>
  <si>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</si>
  <si>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</si>
  <si>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</si>
  <si>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</si>
  <si>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</si>
  <si>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</si>
  <si>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</si>
  <si>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</si>
  <si>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</si>
  <si>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</si>
  <si>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</si>
  <si>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</si>
  <si>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</si>
  <si>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</si>
  <si>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</si>
  <si>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</si>
  <si>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</si>
  <si>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</si>
  <si>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</si>
  <si>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</si>
  <si>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</si>
  <si>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</si>
  <si>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</si>
  <si>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</si>
  <si>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</si>
  <si>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</si>
  <si>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</si>
  <si>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</si>
  <si>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</si>
  <si>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</si>
  <si>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</si>
  <si>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</si>
  <si>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</si>
  <si>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</si>
  <si>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</si>
  <si>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</si>
  <si>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</si>
  <si>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</si>
  <si>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</si>
  <si>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</si>
  <si>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</si>
  <si>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</si>
  <si>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</si>
  <si>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</si>
  <si>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</si>
  <si>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</si>
  <si>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</si>
  <si>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</si>
  <si>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</si>
  <si>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</si>
  <si>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</si>
  <si>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</si>
  <si>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</si>
  <si>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</si>
  <si>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</si>
  <si>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</si>
  <si>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</si>
  <si>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</si>
  <si>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</si>
  <si>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</si>
  <si>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</si>
  <si>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</si>
  <si>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</si>
  <si>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</si>
  <si>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</si>
  <si>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</si>
  <si>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</si>
  <si>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</si>
  <si>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</si>
  <si>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</si>
  <si>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</si>
  <si>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</si>
  <si>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</si>
  <si>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</si>
  <si>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</si>
  <si>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</si>
  <si>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</si>
  <si>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</si>
  <si>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</si>
  <si>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</si>
  <si>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</si>
  <si>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</si>
  <si>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</si>
  <si>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</si>
  <si>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</si>
  <si>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</si>
  <si>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</si>
  <si>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</si>
  <si>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</si>
  <si>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</si>
  <si>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</si>
  <si>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</si>
  <si>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</si>
  <si>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</si>
  <si>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</si>
  <si>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</si>
  <si>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</si>
  <si>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</si>
  <si>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</si>
  <si>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</si>
  <si>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</si>
  <si>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</si>
  <si>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</si>
  <si>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</si>
  <si>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</si>
  <si>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</si>
  <si>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</si>
  <si>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</si>
  <si>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</si>
  <si>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</si>
  <si>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</si>
  <si>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</si>
  <si>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</si>
  <si>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</si>
  <si>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</si>
  <si>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</si>
  <si>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</si>
  <si>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</si>
  <si>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</si>
  <si>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</si>
  <si>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</si>
  <si>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</si>
  <si>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</si>
  <si>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</si>
  <si>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</si>
  <si>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</si>
  <si>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</si>
  <si>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</si>
  <si>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</si>
  <si>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</si>
  <si>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</si>
  <si>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</si>
  <si>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</si>
  <si>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</si>
  <si>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</si>
  <si>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</si>
  <si>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</si>
  <si>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</si>
  <si>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</si>
  <si>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</si>
  <si>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</si>
  <si>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</si>
  <si>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</si>
  <si>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</si>
  <si>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</si>
  <si>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</si>
  <si>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</si>
  <si>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</si>
  <si>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</si>
  <si>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</si>
  <si>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</si>
  <si>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</si>
  <si>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</si>
  <si>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</si>
  <si>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</si>
  <si>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</si>
  <si>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</si>
  <si>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</si>
  <si>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</si>
  <si>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</si>
  <si>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</si>
  <si>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</si>
  <si>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</si>
  <si>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</si>
  <si>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</si>
  <si>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</si>
  <si>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</si>
  <si>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</si>
  <si>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</si>
  <si>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</si>
  <si>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</si>
  <si>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</si>
  <si>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</si>
  <si>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</si>
  <si>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</si>
  <si>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</si>
  <si>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</si>
  <si>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</si>
  <si>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</si>
  <si>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</si>
  <si>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</si>
  <si>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</si>
  <si>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</si>
  <si>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</si>
  <si>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</si>
  <si>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</si>
  <si>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</si>
  <si>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</si>
  <si>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</si>
  <si>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</si>
  <si>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</si>
  <si>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</si>
  <si>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</si>
  <si>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</si>
  <si>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</si>
  <si>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</si>
  <si>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</si>
  <si>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</si>
  <si>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</si>
  <si>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</si>
  <si>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</si>
  <si>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</si>
  <si>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</si>
  <si>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</si>
  <si>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</si>
  <si>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</si>
  <si>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</si>
  <si>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</si>
  <si>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</si>
  <si>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</si>
  <si>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</si>
  <si>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</si>
  <si>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</si>
  <si>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</si>
  <si>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</si>
  <si>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</si>
  <si>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</si>
  <si>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</si>
  <si>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</si>
  <si>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</si>
  <si>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</si>
  <si>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</si>
  <si>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</si>
  <si>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</si>
  <si>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</si>
  <si>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</si>
  <si>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</si>
  <si>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</si>
  <si>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</si>
  <si>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</si>
  <si>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</si>
  <si>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</si>
  <si>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</si>
  <si>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</si>
  <si>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</si>
  <si>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</si>
  <si>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</si>
  <si>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</si>
  <si>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</si>
  <si>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</si>
  <si>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</si>
  <si>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</si>
  <si>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</si>
  <si>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</si>
  <si>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</si>
  <si>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</si>
  <si>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</si>
  <si>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</si>
  <si>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</si>
  <si>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</si>
  <si>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</si>
  <si>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</si>
  <si>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</si>
  <si>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</si>
  <si>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</si>
  <si>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</si>
  <si>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</si>
  <si>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</si>
  <si>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</si>
  <si>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</si>
  <si>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</si>
  <si>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</si>
  <si>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</si>
  <si>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</si>
  <si>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</si>
  <si>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</si>
  <si>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</si>
  <si>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</si>
  <si>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</si>
  <si>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</si>
  <si>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</si>
  <si>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</si>
  <si>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</si>
  <si>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</si>
  <si>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</si>
  <si>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</si>
  <si>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</si>
  <si>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</si>
  <si>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</si>
  <si>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</si>
  <si>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</si>
  <si>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</si>
  <si>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</si>
  <si>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</si>
  <si>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</si>
  <si>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</si>
  <si>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</si>
  <si>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</si>
  <si>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</si>
  <si>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</si>
  <si>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</si>
  <si>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</si>
  <si>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</si>
  <si>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</si>
  <si>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</si>
  <si>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</si>
  <si>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</si>
  <si>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</si>
  <si>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</si>
  <si>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</si>
  <si>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</si>
  <si>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</si>
  <si>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</si>
  <si>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</si>
  <si>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</si>
  <si>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</si>
  <si>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</si>
  <si>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</si>
  <si>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</si>
  <si>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</si>
  <si>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</si>
  <si>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</si>
  <si>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</si>
  <si>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</si>
  <si>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</si>
  <si>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</si>
  <si>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</si>
  <si>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</si>
  <si>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</si>
  <si>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</si>
  <si>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</si>
  <si>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</si>
  <si>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</si>
  <si>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</si>
  <si>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</si>
  <si>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</si>
  <si>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</si>
  <si>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</si>
  <si>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</si>
  <si>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</si>
  <si>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</si>
  <si>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</si>
  <si>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</si>
  <si>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</si>
  <si>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</si>
  <si>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</si>
  <si>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</si>
  <si>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</si>
  <si>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</si>
  <si>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</si>
  <si>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</si>
  <si>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</si>
  <si>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</si>
  <si>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</si>
  <si>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</si>
  <si>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</si>
  <si>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</si>
  <si>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</si>
  <si>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</si>
  <si>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</si>
  <si>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</si>
  <si>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</si>
  <si>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</si>
  <si>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</si>
  <si>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</si>
  <si>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</si>
  <si>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</si>
  <si>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</si>
  <si>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</si>
  <si>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</si>
  <si>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</si>
  <si>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</si>
  <si>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</si>
  <si>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</si>
  <si>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</si>
  <si>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</si>
  <si>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</si>
  <si>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</si>
  <si>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</si>
  <si>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</si>
  <si>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</si>
  <si>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</si>
  <si>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</si>
  <si>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</si>
  <si>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</si>
  <si>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</si>
  <si>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</si>
  <si>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</si>
  <si>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</si>
  <si>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</si>
  <si>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</si>
  <si>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</si>
  <si>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</si>
  <si>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</si>
  <si>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</si>
  <si>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</si>
  <si>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</si>
  <si>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</si>
  <si>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</si>
  <si>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</si>
  <si>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</si>
  <si>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</si>
  <si>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</si>
  <si>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</si>
  <si>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</si>
  <si>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</si>
  <si>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</si>
  <si>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</si>
  <si>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</si>
  <si>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</si>
  <si>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</si>
  <si>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</si>
  <si>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</si>
  <si>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</si>
  <si>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</si>
  <si>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</si>
  <si>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</si>
  <si>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</si>
  <si>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</si>
  <si>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</si>
  <si>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</si>
  <si>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</si>
  <si>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</si>
  <si>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</si>
  <si>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</si>
  <si>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</si>
  <si>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</si>
  <si>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</si>
  <si>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</si>
  <si>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</si>
  <si>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</si>
  <si>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</si>
  <si>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</si>
  <si>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</si>
  <si>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</si>
  <si>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</si>
  <si>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</si>
  <si>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</si>
  <si>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</si>
  <si>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</si>
  <si>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</si>
  <si>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</si>
  <si>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</si>
  <si>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</si>
  <si>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</si>
  <si>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</si>
  <si>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</si>
  <si>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</si>
  <si>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</si>
  <si>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</si>
  <si>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</si>
  <si>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</si>
  <si>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</si>
  <si>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</si>
  <si>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</si>
  <si>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</si>
  <si>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</si>
  <si>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</si>
  <si>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</si>
  <si>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</si>
  <si>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</si>
  <si>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</si>
  <si>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</si>
  <si>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</si>
  <si>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</si>
  <si>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</si>
  <si>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</si>
  <si>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</si>
  <si>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</si>
  <si>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</si>
  <si>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</si>
  <si>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</si>
  <si>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</si>
  <si>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</si>
  <si>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</si>
  <si>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</si>
  <si>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</si>
  <si>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</si>
  <si>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</si>
  <si>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</si>
  <si>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</si>
  <si>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</si>
  <si>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</si>
  <si>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</si>
  <si>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</si>
  <si>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</si>
  <si>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</si>
  <si>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</si>
  <si>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</si>
  <si>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</si>
  <si>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</si>
  <si>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</si>
  <si>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</si>
  <si>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</si>
  <si>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</si>
  <si>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</si>
  <si>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</si>
  <si>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</si>
  <si>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</si>
  <si>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</si>
  <si>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</si>
  <si>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</si>
  <si>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</si>
  <si>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</si>
  <si>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</si>
  <si>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</si>
  <si>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</si>
  <si>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</si>
  <si>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</si>
  <si>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</si>
  <si>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</si>
  <si>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</si>
  <si>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</si>
  <si>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</si>
  <si>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</si>
  <si>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</si>
  <si>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</si>
  <si>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</si>
  <si>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</si>
  <si>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</si>
  <si>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</si>
  <si>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</si>
  <si>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</si>
  <si>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</si>
  <si>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</si>
  <si>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</si>
  <si>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</si>
  <si>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</si>
  <si>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</si>
  <si>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</si>
  <si>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</si>
  <si>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</si>
  <si>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</si>
  <si>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</si>
  <si>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</si>
  <si>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</si>
  <si>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</si>
  <si>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</si>
  <si>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</si>
  <si>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</si>
  <si>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</si>
  <si>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</si>
  <si>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</si>
  <si>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</si>
  <si>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</si>
  <si>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</si>
  <si>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</si>
  <si>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</si>
  <si>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</si>
  <si>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</si>
  <si>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</si>
  <si>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</si>
  <si>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</si>
  <si>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</si>
  <si>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</si>
  <si>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</si>
  <si>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</si>
  <si>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</si>
  <si>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</si>
  <si>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</si>
  <si>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</si>
  <si>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</si>
  <si>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</si>
  <si>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</si>
  <si>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</si>
  <si>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</si>
  <si>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</si>
  <si>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</si>
  <si>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</si>
  <si>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</si>
  <si>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</si>
  <si>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</si>
  <si>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</si>
  <si>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</si>
  <si>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</si>
  <si>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</si>
  <si>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</si>
  <si>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</si>
  <si>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</si>
  <si>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</si>
  <si>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</si>
  <si>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</si>
  <si>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</si>
  <si>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</si>
  <si>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</si>
  <si>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</si>
  <si>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</si>
  <si>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</si>
  <si>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</si>
  <si>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</si>
  <si>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</si>
  <si>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</si>
  <si>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</si>
  <si>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</si>
  <si>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</si>
  <si>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</si>
  <si>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</si>
  <si>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</si>
  <si>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</si>
  <si>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</si>
  <si>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</si>
  <si>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</si>
  <si>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</si>
  <si>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</si>
  <si>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</si>
  <si>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</si>
  <si>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</si>
  <si>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</si>
  <si>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</si>
  <si>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</si>
  <si>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</si>
  <si>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</si>
  <si>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</si>
  <si>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</si>
  <si>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</si>
  <si>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</si>
  <si>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</si>
  <si>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</si>
  <si>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</si>
  <si>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</si>
  <si>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</si>
  <si>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</si>
  <si>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</si>
  <si>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</si>
  <si>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</si>
  <si>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</si>
  <si>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</si>
  <si>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</si>
  <si>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</si>
  <si>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</si>
  <si>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</si>
  <si>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</si>
  <si>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</si>
  <si>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</si>
  <si>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</si>
  <si>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</si>
  <si>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</si>
  <si>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</si>
  <si>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</si>
  <si>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</si>
  <si>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</si>
  <si>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</si>
  <si>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</si>
  <si>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</si>
  <si>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</si>
  <si>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</si>
  <si>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</si>
  <si>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</si>
  <si>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</si>
  <si>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</si>
  <si>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</si>
  <si>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</si>
  <si>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</si>
  <si>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</si>
  <si>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</si>
  <si>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</si>
  <si>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</si>
  <si>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</si>
  <si>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</si>
  <si>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</si>
  <si>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</si>
  <si>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</si>
  <si>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</si>
  <si>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</si>
  <si>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</si>
  <si>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</si>
  <si>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</si>
  <si>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</si>
  <si>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</si>
  <si>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</si>
  <si>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</si>
  <si>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</si>
  <si>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</si>
  <si>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</si>
  <si>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</si>
  <si>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</si>
  <si>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</si>
  <si>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</si>
  <si>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</si>
  <si>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</si>
  <si>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</si>
  <si>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</si>
  <si>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</si>
  <si>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</si>
  <si>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</si>
  <si>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</si>
  <si>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</si>
  <si>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</si>
  <si>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</si>
  <si>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</si>
  <si>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</si>
  <si>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</si>
  <si>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</si>
  <si>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</si>
  <si>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</si>
  <si>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</si>
  <si>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</si>
  <si>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</si>
  <si>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</si>
  <si>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</si>
  <si>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</si>
  <si>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</si>
  <si>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</si>
  <si>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</si>
  <si>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</si>
  <si>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</si>
  <si>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</si>
  <si>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</si>
  <si>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</si>
  <si>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</si>
  <si>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</si>
  <si>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</si>
  <si>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</si>
  <si>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</si>
  <si>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</si>
  <si>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</si>
  <si>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</si>
  <si>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</si>
  <si>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</si>
  <si>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</si>
  <si>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</si>
  <si>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</si>
  <si>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</si>
  <si>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</si>
  <si>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</si>
  <si>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</si>
  <si>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</si>
  <si>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</si>
  <si>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</si>
  <si>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</si>
  <si>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</si>
  <si>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</si>
  <si>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</si>
  <si>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</si>
  <si>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</si>
  <si>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</si>
  <si>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</si>
  <si>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</si>
  <si>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</si>
  <si>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</si>
  <si>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</si>
  <si>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</si>
  <si>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</si>
  <si>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</si>
  <si>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</si>
  <si>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</si>
  <si>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</si>
  <si>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</si>
  <si>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</si>
  <si>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</si>
  <si>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</si>
  <si>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</si>
  <si>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</si>
  <si>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</si>
  <si>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</si>
  <si>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</si>
  <si>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</si>
  <si>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</si>
  <si>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</si>
  <si>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</si>
  <si>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</si>
  <si>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</si>
  <si>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</si>
  <si>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</si>
  <si>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</si>
  <si>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</si>
  <si>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</si>
  <si>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</si>
  <si>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</si>
  <si>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</si>
  <si>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</si>
  <si>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</si>
  <si>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</si>
  <si>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</si>
  <si>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</si>
  <si>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</si>
  <si>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</si>
  <si>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</si>
  <si>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</si>
  <si>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</si>
  <si>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</si>
  <si>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</si>
  <si>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</si>
  <si>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</si>
  <si>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</si>
  <si>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</si>
  <si>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</si>
  <si>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</si>
  <si>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</si>
  <si>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</si>
  <si>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</si>
  <si>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</si>
  <si>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</si>
  <si>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</si>
  <si>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</si>
  <si>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</si>
  <si>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</si>
  <si>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</si>
  <si>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</si>
  <si>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</si>
  <si>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</si>
  <si>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</si>
  <si>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</si>
  <si>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</si>
  <si>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</si>
  <si>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</si>
  <si>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</si>
  <si>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</si>
  <si>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</si>
  <si>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</si>
  <si>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</si>
  <si>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</si>
  <si>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</si>
  <si>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</si>
  <si>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</si>
  <si>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</si>
  <si>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</si>
  <si>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</si>
  <si>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</si>
  <si>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</si>
  <si>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</si>
  <si>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</si>
  <si>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</si>
  <si>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</si>
  <si>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</si>
  <si>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</si>
  <si>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</si>
  <si>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</si>
  <si>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</si>
  <si>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</si>
  <si>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</si>
  <si>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</si>
  <si>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</si>
  <si>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</si>
  <si>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</si>
  <si>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</si>
  <si>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</si>
  <si>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</si>
  <si>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</si>
  <si>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</si>
  <si>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</si>
  <si>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</si>
  <si>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</si>
  <si>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</si>
  <si>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</si>
  <si>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</si>
  <si>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</si>
  <si>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</si>
  <si>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</si>
  <si>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</si>
  <si>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</si>
  <si>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</si>
  <si>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</si>
  <si>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</si>
  <si>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</si>
  <si>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</si>
  <si>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</si>
  <si>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</si>
  <si>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</si>
  <si>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</si>
  <si>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</si>
  <si>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</si>
  <si>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</si>
  <si>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</si>
  <si>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</si>
  <si>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</si>
  <si>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</si>
  <si>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</si>
  <si>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</si>
  <si>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</si>
  <si>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</si>
  <si>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</si>
  <si>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</si>
  <si>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</si>
  <si>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</si>
  <si>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</si>
  <si>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</si>
  <si>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</si>
  <si>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</si>
  <si>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</si>
  <si>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</si>
  <si>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</si>
  <si>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</si>
  <si>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</si>
  <si>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</si>
  <si>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</si>
  <si>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</si>
  <si>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</si>
  <si>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</si>
  <si>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</si>
  <si>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</si>
  <si>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</si>
  <si>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</si>
  <si>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</si>
  <si>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</si>
  <si>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</si>
  <si>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</si>
  <si>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</si>
  <si>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</si>
  <si>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</si>
  <si>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</si>
  <si>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</si>
  <si>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</si>
  <si>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</si>
  <si>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</si>
  <si>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</si>
  <si>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</si>
  <si>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</si>
  <si>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</si>
  <si>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</si>
  <si>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</si>
  <si>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</si>
  <si>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</si>
  <si>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</si>
  <si>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</si>
  <si>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</si>
  <si>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</si>
  <si>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</si>
  <si>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</si>
  <si>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</si>
  <si>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</si>
  <si>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</si>
  <si>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</si>
  <si>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</si>
  <si>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</si>
  <si>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</si>
  <si>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</si>
  <si>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</si>
  <si>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</si>
  <si>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</si>
  <si>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</si>
  <si>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</si>
  <si>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</si>
  <si>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</si>
  <si>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</si>
  <si>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</si>
  <si>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</si>
  <si>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</si>
  <si>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</si>
  <si>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</si>
  <si>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</si>
  <si>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</si>
  <si>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</si>
  <si>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</si>
  <si>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</si>
  <si>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</si>
  <si>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</si>
  <si>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</si>
  <si>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</si>
  <si>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</si>
  <si>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</si>
  <si>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</si>
  <si>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</si>
  <si>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</si>
  <si>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</si>
  <si>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</si>
  <si>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</si>
  <si>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</si>
  <si>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</si>
  <si>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</si>
  <si>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</si>
  <si>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</si>
  <si>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</si>
  <si>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</si>
  <si>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</si>
  <si>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</si>
  <si>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</si>
  <si>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</si>
  <si>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</si>
  <si>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</si>
  <si>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</si>
  <si>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</si>
  <si>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</si>
  <si>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</si>
  <si>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</si>
  <si>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</si>
  <si>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</si>
  <si>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</si>
  <si>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</si>
  <si>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</si>
  <si>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</si>
  <si>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</si>
  <si>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</si>
  <si>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</si>
  <si>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</si>
  <si>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</si>
  <si>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</si>
  <si>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</si>
  <si>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</si>
  <si>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</si>
  <si>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</si>
  <si>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</si>
  <si>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</si>
  <si>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</si>
  <si>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</si>
  <si>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</si>
  <si>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</si>
  <si>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</si>
  <si>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</si>
  <si>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</si>
  <si>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</si>
  <si>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</si>
  <si>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</si>
  <si>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</si>
  <si>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</si>
  <si>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</si>
  <si>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</si>
  <si>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</si>
  <si>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</si>
  <si>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</si>
  <si>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</si>
  <si>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</si>
  <si>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</si>
  <si>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</si>
  <si>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</si>
  <si>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</si>
  <si>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</si>
  <si>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</si>
  <si>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</si>
  <si>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</si>
  <si>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</si>
  <si>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</si>
  <si>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</si>
  <si>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</si>
  <si>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</si>
  <si>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</si>
  <si>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</si>
  <si>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</si>
  <si>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</si>
  <si>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</si>
  <si>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</si>
  <si>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</si>
  <si>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</si>
  <si>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</si>
  <si>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</si>
  <si>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</si>
  <si>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</si>
  <si>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</si>
  <si>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</si>
  <si>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</si>
  <si>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</si>
  <si>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</si>
  <si>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</si>
  <si>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</si>
  <si>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</si>
  <si>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</si>
  <si>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</si>
  <si>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</si>
  <si>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</si>
  <si>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</si>
  <si>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</si>
  <si>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</si>
  <si>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</si>
  <si>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</si>
  <si>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</si>
  <si>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</si>
  <si>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</si>
  <si>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</si>
  <si>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</si>
  <si>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</si>
  <si>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</si>
  <si>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</si>
  <si>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</si>
  <si>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</si>
  <si>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</si>
  <si>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</si>
  <si>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</si>
  <si>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</si>
  <si>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</si>
  <si>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</si>
  <si>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</si>
  <si>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</si>
  <si>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</si>
  <si>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</si>
  <si>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</si>
  <si>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</si>
  <si>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</si>
  <si>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</si>
  <si>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</si>
  <si>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</si>
  <si>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</si>
  <si>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</si>
  <si>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</si>
  <si>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</si>
  <si>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</si>
  <si>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</si>
  <si>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</si>
  <si>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</si>
  <si>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</si>
  <si>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</si>
  <si>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</si>
  <si>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</si>
  <si>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</si>
  <si>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</si>
  <si>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</si>
  <si>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</si>
  <si>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</si>
  <si>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</si>
  <si>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</si>
  <si>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</si>
  <si>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</si>
  <si>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</si>
  <si>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</si>
  <si>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</si>
  <si>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</si>
  <si>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</si>
  <si>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</si>
  <si>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</si>
  <si>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</si>
  <si>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</si>
  <si>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</si>
  <si>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</si>
  <si>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</si>
  <si>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</si>
  <si>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</si>
  <si>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</si>
  <si>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</si>
  <si>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</si>
  <si>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</si>
  <si>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</si>
  <si>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</si>
  <si>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</si>
  <si>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</si>
  <si>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</si>
  <si>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</si>
  <si>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</si>
  <si>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</si>
  <si>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</si>
  <si>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</si>
  <si>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</si>
  <si>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</si>
  <si>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</si>
  <si>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</si>
  <si>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</si>
  <si>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</si>
  <si>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</si>
  <si>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</si>
  <si>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</si>
  <si>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</si>
  <si>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</si>
  <si>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</si>
  <si>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</si>
  <si>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</si>
  <si>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</si>
  <si>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</si>
  <si>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</si>
  <si>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</si>
  <si>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</si>
  <si>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</si>
  <si>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</si>
  <si>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</si>
  <si>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</si>
  <si>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</si>
  <si>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</si>
  <si>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</si>
  <si>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</si>
  <si>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</si>
  <si>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</si>
  <si>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</si>
  <si>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</si>
  <si>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</si>
  <si>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</si>
  <si>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</si>
  <si>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</si>
  <si>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</si>
  <si>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</si>
  <si>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</si>
  <si>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</si>
  <si>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</si>
  <si>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</si>
  <si>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</si>
  <si>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</si>
  <si>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</si>
  <si>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</si>
  <si>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</si>
  <si>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</si>
  <si>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</si>
  <si>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</si>
  <si>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</si>
  <si>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</si>
  <si>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</si>
  <si>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</si>
  <si>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</si>
  <si>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</si>
  <si>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</si>
  <si>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</si>
  <si>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</si>
  <si>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</si>
  <si>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</si>
  <si>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</si>
  <si>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</si>
  <si>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</si>
  <si>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</si>
  <si>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</si>
  <si>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</si>
  <si>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</si>
  <si>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</si>
  <si>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</si>
  <si>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</si>
  <si>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</si>
  <si>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</si>
  <si>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</si>
  <si>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</si>
  <si>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</si>
  <si>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</si>
  <si>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</si>
  <si>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</si>
  <si>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</si>
  <si>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</si>
  <si>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</si>
  <si>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</si>
  <si>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</si>
  <si>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</si>
  <si>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</si>
  <si>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</si>
  <si>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</si>
  <si>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</si>
  <si>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</si>
  <si>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</si>
  <si>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</si>
  <si>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</si>
  <si>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</si>
  <si>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</si>
  <si>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</si>
  <si>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</si>
  <si>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</si>
  <si>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</si>
  <si>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</si>
  <si>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</si>
  <si>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</si>
  <si>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</si>
  <si>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</si>
  <si>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</si>
  <si>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</si>
  <si>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</si>
  <si>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</si>
  <si>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</si>
  <si>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</si>
  <si>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</si>
  <si>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</si>
  <si>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</si>
  <si>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</si>
  <si>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</si>
  <si>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</si>
  <si>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</si>
  <si>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</si>
  <si>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</si>
  <si>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</si>
  <si>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</si>
  <si>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</si>
  <si>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</si>
  <si>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</si>
  <si>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</si>
  <si>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</si>
  <si>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</si>
  <si>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</si>
  <si>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</si>
  <si>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</si>
  <si>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</si>
  <si>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</si>
  <si>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</si>
  <si>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</si>
  <si>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</si>
  <si>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</si>
  <si>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</si>
  <si>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</si>
  <si>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</si>
  <si>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</si>
  <si>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</si>
  <si>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</si>
  <si>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</si>
  <si>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</si>
  <si>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</si>
  <si>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</si>
  <si>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</si>
  <si>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</si>
  <si>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</si>
  <si>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</si>
  <si>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</si>
  <si>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</si>
  <si>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</si>
  <si>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</si>
  <si>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</si>
  <si>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</si>
  <si>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</si>
  <si>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</si>
  <si>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</si>
  <si>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</si>
  <si>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</si>
  <si>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</si>
  <si>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</si>
  <si>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</si>
  <si>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</si>
  <si>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</si>
  <si>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</si>
  <si>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</si>
  <si>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</si>
  <si>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</si>
  <si>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</si>
  <si>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</si>
  <si>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</si>
  <si>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</si>
  <si>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</si>
  <si>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</si>
  <si>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</si>
  <si>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</si>
  <si>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</si>
  <si>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</si>
  <si>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</si>
  <si>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</si>
  <si>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</si>
  <si>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</si>
  <si>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</si>
  <si>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</si>
  <si>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</si>
  <si>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</si>
  <si>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</si>
  <si>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</si>
  <si>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</si>
  <si>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</si>
  <si>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</si>
  <si>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</si>
  <si>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</si>
  <si>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</si>
  <si>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</si>
  <si>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</si>
  <si>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</si>
  <si>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</si>
  <si>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</si>
  <si>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</si>
  <si>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</si>
  <si>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</si>
  <si>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</si>
  <si>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</si>
  <si>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</si>
  <si>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</si>
  <si>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</si>
  <si>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</si>
  <si>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</si>
  <si>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</si>
  <si>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</si>
  <si>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</si>
  <si>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</si>
  <si>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</si>
  <si>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</si>
  <si>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</si>
  <si>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</si>
  <si>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</si>
  <si>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</si>
  <si>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</si>
  <si>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</si>
  <si>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</si>
  <si>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</si>
  <si>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</si>
  <si>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</si>
  <si>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</si>
  <si>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</si>
  <si>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</si>
  <si>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</si>
  <si>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</si>
  <si>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</si>
  <si>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</si>
  <si>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</si>
  <si>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</si>
  <si>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</si>
  <si>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</si>
  <si>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</si>
  <si>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</si>
  <si>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</si>
  <si>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</si>
  <si>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</si>
  <si>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</si>
  <si>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</si>
  <si>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</si>
  <si>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</si>
  <si>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</si>
  <si>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</si>
  <si>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</si>
  <si>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</si>
  <si>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</si>
  <si>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</si>
  <si>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</si>
  <si>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</si>
  <si>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</si>
  <si>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</si>
  <si>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</si>
  <si>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</si>
  <si>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</si>
  <si>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</si>
  <si>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</si>
  <si>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</si>
  <si>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</si>
  <si>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</si>
  <si>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</si>
  <si>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</si>
  <si>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</si>
  <si>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</si>
  <si>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</si>
  <si>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</si>
  <si>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</si>
  <si>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</si>
  <si>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</si>
  <si>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</si>
  <si>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</si>
  <si>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</si>
  <si>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</si>
  <si>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</si>
  <si>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</si>
  <si>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</si>
  <si>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</si>
  <si>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</si>
  <si>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</si>
  <si>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</si>
  <si>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</si>
  <si>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</si>
  <si>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</si>
  <si>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</si>
  <si>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</si>
  <si>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</si>
  <si>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</si>
  <si>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</si>
  <si>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</si>
  <si>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</si>
  <si>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</si>
  <si>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</si>
  <si>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</si>
  <si>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</si>
  <si>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</si>
  <si>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</si>
  <si>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</si>
  <si>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</si>
  <si>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</si>
  <si>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</si>
  <si>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</si>
  <si>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</si>
  <si>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</si>
  <si>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</si>
  <si>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</si>
  <si>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</si>
  <si>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</si>
  <si>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</si>
  <si>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</si>
  <si>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</si>
  <si>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</si>
  <si>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</si>
  <si>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</si>
  <si>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</si>
  <si>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</si>
  <si>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</si>
  <si>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</si>
  <si>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</si>
  <si>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</si>
  <si>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</si>
  <si>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</si>
  <si>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</si>
  <si>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</si>
  <si>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</si>
  <si>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</si>
  <si>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</si>
  <si>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</si>
  <si>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</si>
  <si>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</si>
  <si>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</si>
  <si>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</si>
  <si>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</si>
  <si>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</si>
  <si>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</si>
  <si>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</si>
  <si>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</si>
  <si>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</si>
  <si>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</si>
  <si>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</si>
  <si>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</si>
  <si>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</si>
  <si>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</si>
  <si>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</si>
  <si>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</si>
  <si>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</si>
  <si>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</si>
  <si>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</si>
  <si>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</si>
  <si>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</si>
  <si>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</si>
  <si>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</si>
  <si>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</si>
  <si>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</si>
  <si>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</si>
  <si>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</si>
  <si>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</si>
  <si>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</si>
  <si>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</si>
  <si>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</si>
  <si>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</si>
  <si>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</si>
  <si>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</si>
  <si>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</si>
  <si>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</si>
  <si>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</si>
  <si>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</si>
  <si>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</si>
  <si>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</si>
  <si>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</si>
  <si>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</si>
  <si>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</si>
  <si>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</si>
  <si>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</si>
  <si>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</si>
  <si>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</si>
  <si>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</si>
  <si>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</si>
  <si>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</si>
  <si>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</si>
  <si>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</si>
  <si>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</si>
  <si>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</si>
  <si>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</si>
  <si>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</si>
  <si>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</si>
  <si>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</si>
  <si>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</si>
  <si>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</si>
  <si>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</si>
  <si>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</si>
  <si>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</si>
  <si>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</si>
  <si>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</si>
  <si>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</si>
  <si>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</si>
  <si>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</si>
  <si>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</si>
  <si>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</si>
  <si>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</si>
  <si>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</si>
  <si>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</si>
  <si>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</si>
  <si>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</si>
  <si>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</si>
  <si>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</si>
  <si>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</si>
  <si>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</si>
  <si>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</si>
  <si>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</si>
  <si>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</si>
  <si>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</si>
  <si>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</si>
  <si>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</si>
  <si>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</si>
  <si>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</si>
  <si>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</si>
  <si>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</si>
  <si>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</si>
  <si>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</si>
  <si>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</si>
  <si>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</si>
  <si>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</si>
  <si>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</si>
  <si>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</si>
  <si>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</si>
  <si>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</si>
  <si>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</si>
  <si>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</si>
  <si>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</si>
  <si>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</si>
  <si>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</si>
  <si>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</si>
  <si>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</si>
  <si>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</si>
  <si>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</si>
  <si>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</si>
  <si>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</si>
  <si>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</si>
  <si>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</si>
  <si>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</si>
  <si>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</si>
  <si>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</si>
  <si>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</si>
  <si>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</si>
  <si>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</si>
  <si>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</si>
  <si>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</si>
  <si>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</si>
  <si>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</si>
  <si>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</si>
  <si>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</si>
  <si>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</si>
  <si>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</si>
  <si>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</si>
  <si>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</si>
  <si>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</si>
  <si>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</si>
  <si>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</si>
  <si>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</si>
  <si>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</si>
  <si>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</si>
  <si>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</si>
  <si>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</si>
  <si>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</si>
  <si>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</si>
  <si>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</si>
  <si>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</si>
  <si>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</si>
  <si>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</si>
  <si>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</si>
  <si>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</si>
  <si>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</si>
  <si>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</si>
  <si>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</si>
  <si>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</si>
  <si>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</si>
  <si>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</si>
  <si>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</si>
  <si>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</si>
  <si>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</si>
  <si>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</si>
  <si>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</si>
  <si>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</si>
  <si>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</si>
  <si>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</si>
  <si>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</si>
  <si>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</si>
  <si>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</si>
  <si>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</si>
  <si>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</si>
  <si>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</si>
  <si>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</si>
  <si>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</si>
  <si>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</si>
  <si>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</si>
  <si>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</si>
  <si>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</si>
  <si>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</si>
  <si>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</si>
  <si>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</si>
  <si>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</si>
  <si>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</si>
  <si>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</si>
  <si>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</si>
  <si>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</si>
  <si>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</si>
  <si>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</si>
  <si>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</si>
  <si>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</si>
  <si>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</si>
  <si>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</si>
  <si>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</si>
  <si>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</si>
  <si>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</si>
  <si>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</si>
  <si>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</si>
  <si>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</si>
  <si>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</si>
  <si>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</si>
  <si>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</si>
  <si>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</si>
  <si>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</si>
  <si>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</si>
  <si>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</si>
  <si>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</si>
  <si>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</si>
  <si>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</si>
  <si>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</si>
  <si>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</si>
  <si>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</si>
  <si>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</si>
  <si>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</si>
  <si>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</si>
  <si>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</si>
  <si>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</si>
  <si>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</si>
  <si>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</si>
  <si>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</si>
  <si>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</si>
  <si>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</si>
  <si>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</si>
  <si>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</si>
  <si>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</si>
  <si>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</si>
  <si>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</si>
  <si>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</si>
  <si>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</si>
  <si>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</si>
  <si>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</si>
  <si>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</si>
  <si>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</si>
  <si>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</si>
  <si>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</si>
  <si>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</si>
  <si>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</si>
  <si>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</si>
  <si>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</si>
  <si>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</si>
  <si>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</si>
  <si>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</si>
  <si>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</si>
  <si>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</si>
  <si>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</si>
  <si>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</si>
  <si>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</si>
  <si>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</si>
  <si>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</si>
  <si>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</si>
  <si>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</si>
  <si>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</si>
  <si>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</si>
  <si>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</si>
  <si>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</si>
  <si>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</si>
  <si>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</si>
  <si>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</si>
  <si>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</si>
  <si>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</si>
  <si>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</si>
  <si>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</si>
  <si>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</si>
  <si>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</si>
  <si>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</si>
  <si>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</si>
  <si>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</si>
  <si>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</si>
  <si>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</si>
  <si>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</si>
  <si>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</si>
  <si>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</si>
  <si>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</si>
  <si>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</si>
  <si>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</si>
  <si>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</si>
  <si>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</si>
  <si>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</si>
  <si>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</si>
  <si>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</si>
  <si>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</si>
  <si>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</si>
  <si>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</si>
  <si>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</si>
  <si>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</si>
  <si>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</si>
  <si>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</si>
  <si>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</si>
  <si>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</si>
  <si>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</si>
  <si>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</si>
  <si>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</si>
  <si>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</si>
  <si>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</si>
  <si>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</si>
  <si>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</si>
  <si>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</si>
  <si>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</si>
  <si>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</si>
  <si>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</si>
  <si>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</si>
  <si>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</si>
  <si>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</si>
  <si>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</si>
  <si>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</si>
  <si>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</si>
  <si>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</si>
  <si>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</si>
  <si>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</si>
  <si>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</si>
  <si>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</si>
  <si>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</si>
  <si>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</si>
  <si>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</si>
  <si>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</si>
  <si>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</si>
  <si>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</si>
  <si>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</si>
  <si>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</si>
  <si>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</si>
  <si>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</si>
  <si>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</si>
  <si>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</si>
  <si>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</si>
  <si>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</si>
  <si>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</si>
  <si>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</si>
  <si>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</si>
  <si>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</si>
  <si>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</si>
  <si>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</si>
  <si>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</si>
  <si>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</si>
  <si>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</si>
  <si>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</si>
  <si>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</si>
  <si>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</si>
  <si>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</si>
  <si>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</si>
  <si>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</si>
  <si>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</si>
  <si>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</si>
  <si>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</si>
  <si>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</si>
  <si>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</si>
  <si>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</si>
  <si>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</si>
  <si>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</si>
  <si>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</si>
  <si>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</si>
  <si>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</si>
  <si>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</si>
  <si>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</si>
  <si>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</si>
  <si>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</si>
  <si>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</si>
  <si>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</si>
  <si>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</si>
  <si>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</si>
  <si>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</si>
  <si>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</si>
  <si>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</si>
  <si>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</si>
  <si>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</si>
  <si>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</si>
  <si>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</si>
  <si>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</si>
  <si>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</si>
  <si>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</si>
  <si>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</si>
  <si>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</si>
  <si>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</si>
  <si>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</si>
  <si>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</si>
  <si>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</si>
  <si>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</si>
  <si>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</si>
  <si>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</si>
  <si>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</si>
  <si>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</si>
  <si>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</si>
  <si>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</si>
  <si>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</si>
  <si>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</si>
  <si>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</si>
  <si>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</si>
  <si>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</si>
  <si>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</si>
  <si>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</si>
  <si>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</si>
  <si>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</si>
  <si>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</si>
  <si>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</si>
  <si>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</si>
  <si>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</si>
  <si>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</si>
  <si>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</si>
  <si>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</si>
  <si>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</si>
  <si>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</si>
  <si>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</si>
  <si>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</si>
  <si>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</si>
  <si>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</si>
  <si>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</si>
  <si>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</si>
  <si>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</si>
  <si>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</si>
  <si>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</si>
  <si>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</si>
  <si>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</si>
  <si>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</si>
  <si>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</si>
  <si>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</si>
  <si>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</si>
  <si>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</si>
  <si>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</si>
  <si>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</si>
  <si>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</si>
  <si>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</si>
  <si>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</si>
  <si>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</si>
  <si>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</si>
  <si>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</si>
  <si>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</si>
  <si>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</si>
  <si>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</si>
  <si>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</si>
  <si>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</si>
  <si>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</si>
  <si>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</si>
  <si>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</si>
  <si>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</si>
  <si>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</si>
  <si>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</si>
  <si>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</si>
  <si>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</si>
  <si>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</si>
  <si>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</si>
  <si>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</si>
  <si>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</si>
  <si>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</si>
  <si>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</si>
  <si>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</si>
  <si>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</si>
  <si>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</si>
  <si>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</si>
  <si>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</si>
  <si>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</si>
  <si>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</si>
  <si>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</si>
  <si>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</si>
  <si>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</si>
  <si>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</si>
  <si>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</si>
  <si>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</si>
  <si>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</si>
  <si>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</si>
  <si>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</si>
  <si>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</si>
  <si>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</si>
  <si>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</si>
  <si>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</si>
  <si>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</si>
  <si>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</si>
  <si>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</si>
  <si>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</si>
  <si>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</si>
  <si>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</si>
  <si>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</si>
  <si>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</si>
  <si>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</si>
  <si>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</si>
  <si>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</si>
  <si>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</si>
  <si>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</si>
  <si>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</si>
  <si>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</si>
  <si>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</si>
  <si>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</si>
  <si>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</si>
  <si>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</si>
  <si>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</si>
  <si>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</si>
  <si>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</si>
  <si>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</si>
  <si>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</si>
  <si>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</si>
  <si>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</si>
  <si>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</si>
  <si>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</si>
  <si>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</si>
  <si>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</si>
  <si>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</si>
  <si>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</si>
  <si>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</si>
  <si>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</si>
  <si>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</si>
  <si>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</si>
  <si>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</si>
  <si>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</si>
  <si>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</si>
  <si>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</si>
  <si>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</si>
  <si>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</si>
  <si>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</si>
  <si>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</si>
  <si>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</si>
  <si>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</si>
  <si>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</si>
  <si>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</si>
  <si>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</si>
  <si>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</si>
  <si>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</si>
  <si>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</si>
  <si>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</si>
  <si>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</si>
  <si>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</si>
  <si>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</si>
  <si>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</si>
  <si>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</si>
  <si>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</si>
  <si>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</si>
  <si>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</si>
  <si>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</si>
  <si>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</si>
  <si>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</si>
  <si>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</si>
  <si>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</si>
  <si>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</si>
  <si>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</si>
  <si>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</si>
  <si>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</si>
  <si>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</si>
  <si>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</si>
  <si>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</si>
  <si>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</si>
  <si>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</si>
  <si>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</si>
  <si>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</si>
  <si>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</si>
  <si>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</si>
  <si>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</si>
  <si>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</si>
  <si>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</si>
  <si>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</si>
  <si>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</si>
  <si>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</si>
  <si>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</si>
  <si>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</si>
  <si>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</si>
  <si>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</si>
  <si>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</si>
  <si>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</si>
  <si>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</si>
  <si>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</si>
  <si>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</si>
  <si>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</si>
  <si>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</si>
  <si>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</si>
  <si>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</si>
  <si>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</si>
  <si>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</si>
  <si>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</si>
  <si>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</si>
  <si>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</si>
  <si>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</si>
  <si>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</si>
  <si>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</si>
  <si>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</si>
  <si>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</si>
  <si>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</si>
  <si>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</si>
  <si>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</si>
  <si>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</si>
  <si>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</si>
  <si>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</si>
  <si>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</si>
  <si>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</si>
  <si>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</si>
  <si>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</si>
  <si>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</si>
  <si>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</si>
  <si>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</si>
  <si>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</si>
  <si>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</si>
  <si>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</si>
  <si>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</si>
  <si>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</si>
  <si>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</si>
  <si>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</si>
  <si>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</si>
  <si>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</si>
  <si>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</si>
  <si>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</si>
  <si>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</si>
  <si>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</si>
  <si>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</si>
  <si>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</si>
  <si>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</si>
  <si>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</si>
  <si>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</si>
  <si>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</si>
  <si>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</si>
  <si>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</si>
  <si>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</si>
  <si>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</si>
  <si>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</si>
  <si>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</si>
  <si>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</si>
  <si>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</si>
  <si>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</si>
  <si>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</si>
  <si>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</si>
  <si>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</si>
  <si>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</si>
  <si>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</si>
  <si>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</si>
  <si>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</si>
  <si>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</si>
  <si>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</si>
  <si>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</si>
  <si>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</si>
  <si>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</si>
  <si>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</si>
  <si>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</si>
  <si>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</si>
  <si>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</si>
  <si>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</si>
  <si>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</si>
  <si>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</si>
  <si>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</si>
  <si>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</si>
  <si>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</si>
  <si>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</si>
  <si>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</si>
  <si>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</si>
  <si>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</si>
  <si>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</si>
  <si>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</si>
  <si>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</si>
  <si>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</si>
  <si>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</si>
  <si>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</si>
  <si>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</si>
  <si>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</si>
  <si>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</si>
  <si>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</si>
  <si>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</si>
  <si>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</si>
  <si>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</si>
  <si>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</si>
  <si>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</si>
  <si>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</si>
  <si>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</si>
  <si>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</si>
  <si>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</si>
  <si>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</si>
  <si>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</si>
  <si>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</si>
  <si>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</si>
  <si>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</si>
  <si>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</si>
  <si>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</si>
  <si>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</si>
  <si>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</si>
  <si>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</si>
  <si>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</si>
  <si>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</si>
  <si>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</si>
  <si>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</si>
  <si>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</si>
  <si>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</si>
  <si>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</si>
  <si>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</si>
  <si>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</si>
  <si>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</si>
  <si>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</si>
  <si>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</si>
  <si>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</si>
  <si>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</si>
  <si>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</si>
  <si>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</si>
  <si>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</si>
  <si>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</si>
  <si>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</si>
  <si>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</si>
  <si>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</si>
  <si>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</si>
  <si>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</si>
  <si>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</si>
  <si>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</si>
  <si>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</si>
  <si>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</si>
  <si>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</si>
  <si>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</si>
  <si>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</si>
  <si>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</si>
  <si>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</si>
  <si>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</si>
  <si>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</si>
  <si>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</si>
  <si>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</si>
  <si>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</si>
  <si>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</si>
  <si>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</si>
  <si>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</si>
  <si>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</si>
  <si>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</si>
  <si>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</si>
  <si>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</si>
  <si>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</si>
  <si>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</si>
  <si>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</si>
  <si>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</si>
  <si>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</si>
  <si>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</si>
  <si>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</si>
  <si>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</si>
  <si>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</si>
  <si>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</si>
  <si>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</si>
  <si>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</si>
  <si>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</si>
  <si>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</si>
  <si>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</si>
  <si>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</si>
  <si>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</si>
  <si>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</si>
  <si>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</si>
  <si>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</si>
  <si>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</si>
  <si>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</si>
  <si>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</si>
  <si>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</si>
  <si>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</si>
  <si>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</si>
  <si>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</si>
  <si>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</si>
  <si>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</si>
  <si>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</si>
  <si>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</si>
  <si>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</si>
  <si>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</si>
  <si>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</si>
  <si>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</si>
  <si>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</si>
  <si>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</si>
  <si>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</si>
  <si>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</si>
  <si>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</si>
  <si>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</si>
  <si>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</si>
  <si>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</si>
  <si>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</si>
  <si>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</si>
  <si>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</si>
  <si>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</si>
  <si>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</si>
  <si>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</si>
  <si>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</si>
  <si>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</si>
  <si>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</si>
  <si>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</si>
  <si>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</si>
  <si>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</si>
  <si>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</si>
  <si>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</si>
  <si>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</si>
  <si>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</si>
  <si>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</si>
  <si>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</si>
  <si>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</si>
  <si>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</si>
  <si>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</si>
  <si>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</si>
  <si>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</si>
  <si>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</si>
  <si>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</si>
  <si>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</si>
  <si>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</si>
  <si>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</si>
  <si>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</si>
  <si>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</si>
  <si>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</si>
  <si>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</si>
  <si>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</si>
  <si>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</si>
  <si>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</si>
  <si>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</si>
  <si>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</si>
  <si>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</si>
  <si>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</si>
  <si>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</si>
  <si>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</si>
  <si>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</si>
  <si>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</si>
  <si>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</si>
  <si>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</si>
  <si>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</si>
  <si>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</si>
  <si>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</si>
  <si>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</si>
  <si>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</si>
  <si>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</si>
  <si>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</si>
  <si>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</si>
  <si>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</si>
  <si>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</si>
  <si>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</si>
  <si>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</si>
  <si>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</si>
  <si>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</si>
  <si>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</si>
  <si>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</si>
  <si>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</si>
  <si>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</si>
  <si>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</si>
  <si>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</si>
  <si>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</si>
  <si>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</si>
  <si>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</si>
  <si>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</si>
  <si>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</si>
  <si>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</si>
  <si>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</si>
  <si>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</si>
  <si>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</si>
  <si>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</si>
  <si>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</si>
  <si>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</si>
  <si>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</si>
  <si>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</si>
  <si>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</si>
  <si>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</si>
  <si>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</si>
  <si>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</si>
  <si>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</si>
  <si>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</si>
  <si>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</si>
  <si>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</si>
  <si>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</si>
  <si>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</si>
  <si>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</si>
  <si>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</si>
  <si>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</si>
  <si>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</si>
  <si>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</si>
  <si>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</si>
  <si>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</si>
  <si>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</si>
  <si>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</si>
  <si>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</si>
  <si>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</si>
  <si>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</si>
  <si>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</si>
  <si>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</si>
  <si>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</si>
  <si>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</si>
  <si>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</si>
  <si>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</si>
  <si>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</si>
  <si>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</si>
  <si>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</si>
  <si>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</si>
  <si>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</si>
  <si>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</si>
  <si>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</si>
  <si>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</si>
  <si>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</si>
  <si>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</si>
  <si>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</si>
  <si>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</si>
  <si>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</si>
  <si>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</si>
  <si>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</si>
  <si>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</si>
  <si>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</si>
  <si>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</si>
  <si>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</si>
  <si>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</si>
  <si>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</si>
  <si>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</si>
  <si>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</si>
  <si>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</si>
  <si>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</si>
  <si>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</si>
  <si>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</si>
  <si>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</si>
  <si>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</si>
  <si>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</si>
  <si>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</si>
  <si>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</si>
  <si>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</si>
  <si>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</si>
  <si>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</si>
  <si>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</si>
  <si>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</si>
  <si>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</si>
  <si>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</si>
  <si>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</si>
  <si>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</si>
  <si>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</si>
  <si>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</si>
  <si>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</si>
  <si>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</si>
  <si>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</si>
  <si>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</si>
  <si>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</si>
  <si>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</si>
  <si>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</si>
  <si>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</si>
  <si>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</si>
  <si>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</si>
  <si>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</si>
  <si>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</si>
  <si>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</si>
  <si>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</si>
  <si>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</si>
  <si>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</si>
  <si>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</si>
  <si>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</si>
  <si>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</si>
  <si>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</si>
  <si>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</si>
  <si>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</si>
  <si>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</si>
  <si>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</si>
  <si>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</si>
  <si>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</si>
  <si>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</si>
  <si>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</si>
  <si>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</si>
  <si>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</si>
  <si>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</si>
  <si>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</si>
  <si>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</si>
  <si>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</si>
  <si>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</si>
  <si>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</si>
  <si>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</si>
  <si>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</si>
  <si>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</si>
  <si>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</si>
  <si>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</si>
  <si>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</si>
  <si>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</si>
  <si>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</si>
  <si>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</si>
  <si>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</si>
  <si>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</si>
  <si>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</si>
  <si>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</si>
  <si>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</si>
  <si>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</si>
  <si>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</si>
  <si>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</si>
  <si>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</si>
  <si>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</si>
  <si>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</si>
  <si>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</si>
  <si>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</si>
  <si>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</si>
  <si>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</si>
  <si>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</si>
  <si>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</si>
  <si>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</si>
  <si>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</si>
  <si>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</si>
  <si>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</si>
  <si>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</si>
  <si>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</si>
  <si>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</si>
  <si>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</si>
  <si>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</si>
  <si>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</si>
  <si>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</si>
  <si>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</si>
  <si>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</si>
  <si>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</si>
  <si>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</si>
  <si>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</si>
  <si>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</si>
  <si>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</si>
  <si>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</si>
  <si>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</si>
  <si>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</si>
  <si>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</si>
  <si>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</si>
  <si>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</si>
  <si>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</si>
  <si>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</si>
  <si>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</si>
  <si>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</si>
  <si>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</si>
  <si>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</si>
  <si>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</si>
  <si>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</si>
  <si>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</si>
  <si>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</si>
  <si>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</si>
  <si>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</si>
  <si>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</si>
  <si>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</si>
  <si>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</si>
  <si>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</si>
  <si>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</si>
  <si>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</si>
  <si>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</si>
  <si>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</si>
  <si>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</si>
  <si>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</si>
  <si>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</si>
  <si>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</si>
  <si>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</si>
  <si>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</si>
  <si>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</si>
  <si>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</si>
  <si>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</si>
  <si>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</si>
  <si>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</si>
  <si>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</si>
  <si>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</si>
  <si>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</si>
  <si>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</si>
  <si>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</si>
  <si>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</si>
  <si>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</si>
  <si>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</si>
  <si>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</si>
  <si>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</si>
  <si>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</si>
  <si>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</si>
  <si>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</si>
  <si>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</si>
  <si>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</si>
  <si>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</si>
  <si>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</si>
  <si>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</si>
  <si>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</si>
  <si>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</si>
  <si>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</si>
  <si>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</si>
  <si>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</si>
  <si>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</si>
  <si>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</si>
  <si>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</si>
  <si>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</si>
  <si>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</si>
  <si>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</si>
  <si>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</si>
  <si>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</si>
  <si>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</si>
  <si>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</si>
  <si>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</si>
  <si>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</si>
  <si>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</si>
  <si>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</si>
  <si>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</si>
  <si>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</si>
  <si>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</si>
  <si>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</si>
  <si>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</si>
  <si>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</si>
  <si>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</si>
  <si>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</si>
  <si>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</si>
  <si>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</si>
  <si>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</si>
  <si>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</si>
  <si>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</si>
  <si>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</si>
  <si>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</si>
  <si>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</si>
  <si>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</si>
  <si>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</si>
  <si>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</si>
  <si>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</si>
  <si>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</si>
  <si>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</si>
  <si>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</si>
  <si>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</si>
  <si>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</si>
  <si>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</si>
  <si>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</si>
  <si>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</si>
  <si>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</si>
  <si>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</si>
  <si>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</si>
  <si>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</si>
  <si>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</si>
  <si>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</si>
  <si>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</si>
  <si>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</si>
  <si>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</si>
  <si>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</si>
  <si>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</si>
  <si>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</si>
  <si>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</si>
  <si>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</si>
  <si>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</si>
  <si>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</si>
  <si>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</si>
  <si>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</si>
  <si>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</si>
  <si>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</si>
  <si>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</si>
  <si>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</si>
  <si>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</si>
  <si>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</si>
  <si>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</si>
  <si>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</si>
  <si>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</si>
  <si>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</si>
  <si>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</si>
  <si>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</si>
  <si>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</si>
  <si>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</si>
  <si>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</si>
  <si>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</si>
  <si>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</si>
  <si>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</si>
  <si>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</si>
  <si>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</si>
  <si>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</si>
  <si>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</si>
  <si>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</si>
  <si>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</si>
  <si>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</si>
  <si>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</si>
  <si>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</si>
  <si>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</si>
  <si>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</si>
  <si>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</si>
  <si>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</si>
  <si>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</si>
  <si>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</si>
  <si>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</si>
  <si>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</si>
  <si>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</si>
  <si>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</si>
  <si>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</si>
  <si>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</si>
  <si>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</si>
  <si>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</si>
  <si>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</si>
  <si>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</si>
  <si>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</si>
  <si>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</si>
  <si>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</si>
  <si>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</si>
  <si>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</si>
  <si>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</si>
  <si>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</si>
  <si>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</si>
  <si>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</si>
  <si>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</si>
  <si>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</si>
  <si>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</si>
  <si>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</si>
  <si>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</si>
  <si>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</si>
  <si>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</si>
  <si>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</si>
  <si>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</si>
  <si>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</si>
  <si>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</si>
  <si>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</si>
  <si>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</si>
  <si>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</si>
  <si>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</si>
  <si>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</si>
  <si>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</si>
  <si>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</si>
  <si>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</si>
  <si>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</si>
  <si>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</si>
  <si>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</si>
  <si>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</si>
  <si>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</si>
  <si>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</si>
  <si>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</si>
  <si>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</si>
  <si>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</si>
  <si>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</si>
  <si>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</si>
  <si>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</si>
  <si>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</si>
  <si>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</si>
  <si>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</si>
  <si>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</si>
  <si>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</si>
  <si>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</si>
  <si>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</si>
  <si>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</si>
  <si>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</si>
  <si>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</si>
  <si>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</si>
  <si>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</si>
  <si>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</si>
  <si>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</si>
  <si>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</si>
  <si>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</si>
  <si>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</si>
  <si>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</si>
  <si>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</si>
  <si>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</si>
  <si>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</si>
  <si>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</si>
  <si>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</si>
  <si>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</si>
  <si>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</si>
  <si>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</si>
  <si>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</si>
  <si>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</si>
  <si>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</si>
  <si>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</si>
  <si>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</si>
  <si>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</si>
  <si>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</si>
  <si>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</si>
  <si>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</si>
  <si>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</si>
  <si>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</si>
  <si>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</si>
  <si>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</si>
  <si>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</si>
  <si>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</si>
  <si>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</si>
  <si>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</si>
  <si>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</si>
  <si>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</si>
  <si>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</si>
  <si>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</si>
  <si>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</si>
  <si>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</si>
  <si>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</si>
  <si>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</si>
  <si>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</si>
  <si>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</si>
  <si>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</si>
  <si>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</si>
  <si>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</si>
  <si>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</si>
  <si>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</si>
  <si>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</si>
  <si>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</si>
  <si>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</si>
  <si>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</si>
  <si>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</si>
  <si>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</si>
  <si>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</si>
  <si>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</si>
  <si>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</si>
  <si>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</si>
  <si>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</si>
  <si>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</si>
  <si>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</si>
  <si>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</si>
  <si>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</si>
  <si>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</si>
  <si>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</si>
  <si>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</si>
  <si>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</si>
  <si>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</si>
  <si>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</si>
  <si>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</si>
  <si>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</si>
  <si>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</si>
  <si>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</si>
  <si>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</si>
  <si>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</si>
  <si>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</si>
  <si>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</si>
  <si>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</si>
  <si>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</si>
  <si>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</si>
  <si>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</si>
  <si>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</si>
  <si>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</si>
  <si>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</si>
  <si>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</si>
  <si>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</si>
  <si>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</si>
  <si>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</si>
  <si>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</si>
  <si>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</si>
  <si>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</si>
  <si>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</si>
  <si>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</si>
  <si>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</si>
  <si>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</si>
  <si>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</si>
  <si>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</si>
  <si>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</si>
  <si>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</si>
  <si>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</si>
  <si>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</si>
  <si>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</si>
  <si>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</si>
  <si>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</si>
  <si>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</si>
  <si>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</si>
  <si>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</si>
  <si>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</si>
  <si>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</si>
  <si>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</si>
  <si>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</si>
  <si>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</si>
  <si>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</si>
  <si>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</si>
  <si>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</si>
  <si>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</si>
  <si>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</si>
  <si>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</si>
  <si>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</si>
  <si>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</si>
  <si>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</si>
  <si>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</si>
  <si>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</si>
  <si>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</si>
  <si>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</si>
  <si>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</si>
  <si>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</si>
  <si>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</si>
  <si>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</si>
  <si>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</si>
  <si>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</si>
  <si>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</si>
  <si>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</si>
  <si>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</si>
  <si>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</si>
  <si>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</si>
  <si>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</si>
  <si>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</si>
  <si>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</si>
  <si>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</si>
  <si>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</si>
  <si>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</si>
  <si>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</si>
  <si>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</si>
  <si>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</si>
  <si>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</si>
  <si>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</si>
  <si>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</si>
  <si>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</si>
  <si>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</si>
  <si>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</si>
  <si>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</si>
  <si>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</si>
  <si>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</si>
  <si>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</si>
  <si>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</si>
  <si>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</si>
  <si>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</si>
  <si>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</si>
  <si>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</si>
  <si>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</si>
  <si>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</si>
  <si>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</si>
  <si>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</si>
  <si>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</si>
  <si>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</si>
  <si>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</si>
  <si>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</si>
  <si>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</si>
  <si>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</si>
  <si>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</si>
  <si>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</si>
  <si>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</si>
  <si>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</si>
  <si>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</si>
  <si>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</si>
  <si>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</si>
  <si>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</si>
  <si>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</si>
  <si>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</si>
  <si>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</si>
  <si>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</si>
  <si>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</si>
  <si>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</si>
  <si>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</si>
  <si>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</si>
  <si>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</si>
  <si>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</si>
  <si>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</si>
  <si>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</si>
  <si>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</si>
  <si>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</si>
  <si>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</si>
  <si>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</si>
  <si>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</si>
  <si>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</si>
  <si>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</si>
  <si>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</si>
  <si>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</si>
  <si>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</si>
  <si>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</si>
  <si>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</si>
  <si>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</si>
  <si>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</si>
  <si>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</si>
  <si>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</si>
  <si>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</si>
  <si>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</si>
  <si>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</si>
  <si>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</si>
  <si>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</si>
  <si>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</si>
  <si>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</si>
  <si>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</si>
  <si>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</si>
  <si>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</si>
  <si>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</si>
  <si>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</si>
  <si>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</si>
  <si>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</si>
  <si>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</si>
  <si>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</si>
  <si>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</si>
  <si>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</si>
  <si>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</si>
  <si>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</si>
  <si>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</si>
  <si>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</si>
  <si>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</si>
  <si>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</si>
  <si>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</si>
  <si>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</si>
  <si>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</si>
  <si>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</si>
  <si>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</si>
  <si>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</si>
  <si>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</si>
  <si>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</si>
  <si>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</si>
  <si>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</si>
  <si>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</si>
  <si>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</si>
  <si>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</si>
  <si>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</si>
  <si>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</si>
  <si>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</si>
  <si>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</si>
  <si>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</si>
  <si>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</si>
  <si>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</si>
  <si>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</si>
  <si>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</si>
  <si>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</si>
  <si>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</si>
  <si>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</si>
  <si>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</si>
  <si>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</si>
  <si>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</si>
  <si>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</si>
  <si>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</si>
  <si>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</si>
  <si>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</si>
  <si>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</si>
  <si>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</si>
  <si>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</si>
  <si>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</si>
  <si>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</si>
  <si>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</si>
  <si>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</si>
  <si>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</si>
  <si>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</si>
  <si>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</si>
  <si>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</si>
  <si>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</si>
  <si>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</si>
  <si>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</si>
  <si>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</si>
  <si>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</si>
  <si>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</si>
  <si>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</si>
  <si>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</si>
  <si>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</si>
  <si>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</si>
  <si>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</si>
  <si>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</si>
  <si>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</si>
  <si>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</si>
  <si>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</si>
  <si>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</si>
  <si>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</si>
  <si>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</si>
  <si>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</si>
  <si>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</si>
  <si>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</si>
  <si>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</si>
  <si>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</si>
  <si>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</si>
  <si>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</si>
  <si>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</si>
  <si>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</si>
  <si>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</si>
  <si>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</si>
  <si>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</si>
  <si>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</si>
  <si>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</si>
  <si>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</si>
  <si>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</si>
  <si>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</si>
  <si>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</si>
  <si>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</si>
  <si>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</si>
  <si>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</si>
  <si>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</si>
  <si>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</si>
  <si>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</si>
  <si>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</si>
  <si>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</si>
  <si>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</si>
  <si>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</si>
  <si>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</si>
  <si>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</si>
  <si>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</si>
  <si>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</si>
  <si>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</si>
  <si>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</si>
  <si>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</si>
  <si>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</si>
  <si>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</si>
  <si>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</si>
  <si>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</si>
  <si>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</si>
  <si>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</si>
  <si>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</si>
  <si>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</si>
  <si>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</si>
  <si>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</si>
  <si>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</si>
  <si>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</si>
  <si>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</si>
  <si>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</si>
  <si>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</si>
  <si>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</si>
  <si>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</si>
  <si>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</si>
  <si>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</si>
  <si>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</si>
  <si>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</si>
  <si>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</si>
  <si>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</si>
  <si>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</si>
  <si>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</si>
  <si>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</si>
  <si>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</si>
  <si>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</si>
  <si>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</si>
  <si>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</si>
  <si>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</si>
  <si>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</si>
  <si>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</si>
  <si>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</si>
  <si>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</si>
  <si>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</si>
  <si>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</si>
  <si>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</si>
  <si>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</si>
  <si>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</si>
  <si>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</si>
  <si>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</si>
  <si>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</si>
  <si>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</si>
  <si>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</si>
  <si>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</si>
  <si>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</si>
  <si>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</si>
  <si>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</si>
  <si>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</si>
  <si>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</si>
  <si>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</si>
  <si>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</si>
  <si>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</si>
  <si>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</si>
  <si>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</si>
  <si>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</si>
  <si>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</si>
  <si>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</si>
  <si>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</si>
  <si>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</si>
  <si>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</si>
  <si>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</si>
  <si>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</si>
  <si>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</si>
  <si>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</si>
  <si>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</si>
  <si>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</si>
  <si>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</si>
  <si>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</si>
  <si>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</si>
  <si>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</si>
  <si>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</si>
  <si>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</si>
  <si>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</si>
  <si>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</si>
  <si>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</si>
  <si>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</si>
  <si>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</si>
  <si>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</si>
  <si>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</si>
  <si>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</si>
  <si>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</si>
  <si>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</si>
  <si>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</si>
  <si>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</si>
  <si>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</si>
  <si>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</si>
  <si>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</si>
  <si>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</si>
  <si>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</si>
  <si>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</si>
  <si>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</si>
  <si>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</si>
  <si>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</si>
  <si>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</si>
  <si>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</si>
  <si>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</si>
  <si>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</si>
  <si>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</si>
  <si>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</si>
  <si>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</si>
  <si>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</si>
  <si>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</si>
  <si>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</si>
  <si>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</si>
  <si>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</si>
  <si>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</si>
  <si>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</si>
  <si>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</si>
  <si>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</si>
  <si>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</si>
  <si>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</si>
  <si>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</si>
  <si>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</si>
  <si>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</si>
  <si>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</si>
  <si>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</si>
  <si>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</si>
  <si>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</si>
  <si>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</si>
  <si>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</si>
  <si>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</si>
  <si>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</si>
  <si>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</si>
  <si>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</si>
  <si>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</si>
  <si>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</si>
  <si>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</si>
  <si>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</si>
  <si>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</si>
  <si>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</si>
  <si>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</si>
  <si>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</si>
  <si>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</si>
  <si>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</si>
  <si>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</si>
  <si>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</si>
  <si>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</si>
  <si>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</si>
  <si>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</si>
  <si>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</si>
  <si>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</si>
  <si>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</si>
  <si>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</si>
  <si>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</si>
  <si>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</si>
  <si>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</si>
  <si>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</si>
  <si>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</si>
  <si>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</si>
  <si>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</si>
  <si>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</si>
  <si>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</si>
  <si>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</si>
  <si>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</si>
  <si>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</si>
  <si>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</si>
  <si>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</si>
  <si>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</si>
  <si>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</si>
  <si>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</si>
  <si>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</si>
  <si>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</si>
  <si>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</si>
  <si>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</si>
  <si>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</si>
  <si>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</si>
  <si>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</si>
  <si>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</si>
  <si>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</si>
  <si>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</si>
  <si>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</si>
  <si>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</si>
  <si>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</si>
  <si>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</si>
  <si>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</si>
  <si>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</si>
  <si>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</si>
  <si>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</si>
  <si>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</si>
  <si>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</si>
  <si>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</si>
  <si>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</si>
  <si>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</si>
  <si>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</si>
  <si>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</si>
  <si>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</si>
  <si>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</si>
  <si>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</si>
  <si>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</si>
  <si>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</si>
  <si>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</si>
  <si>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</si>
  <si>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</si>
  <si>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</si>
  <si>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</si>
  <si>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</si>
  <si>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</si>
  <si>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</si>
  <si>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</si>
  <si>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</si>
  <si>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</si>
  <si>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</si>
  <si>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</si>
  <si>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</si>
  <si>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</si>
  <si>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</si>
  <si>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</si>
  <si>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</si>
  <si>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</si>
  <si>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</si>
  <si>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</si>
  <si>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</si>
  <si>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</si>
  <si>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</si>
  <si>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</si>
  <si>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</si>
  <si>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</si>
  <si>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</si>
  <si>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</si>
  <si>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</si>
  <si>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</si>
  <si>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</si>
  <si>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</si>
  <si>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</si>
  <si>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</si>
  <si>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</si>
  <si>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</si>
  <si>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</si>
  <si>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</si>
  <si>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</si>
  <si>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</si>
  <si>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</si>
  <si>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</si>
  <si>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</si>
  <si>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</si>
  <si>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</si>
  <si>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</si>
  <si>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</si>
  <si>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</si>
  <si>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</si>
  <si>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</si>
  <si>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</si>
  <si>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</si>
  <si>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</si>
  <si>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</si>
  <si>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</si>
  <si>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</si>
  <si>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</si>
  <si>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</si>
  <si>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</si>
  <si>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</si>
  <si>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</si>
  <si>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</si>
  <si>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</si>
  <si>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</si>
  <si>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</si>
  <si>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</si>
  <si>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</si>
  <si>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</si>
  <si>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</si>
  <si>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</si>
  <si>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</si>
  <si>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</si>
  <si>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</si>
  <si>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</si>
  <si>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</si>
  <si>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</si>
  <si>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</si>
  <si>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</si>
  <si>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</si>
  <si>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</si>
  <si>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</si>
  <si>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</si>
  <si>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</si>
  <si>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</si>
  <si>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</si>
  <si>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</si>
  <si>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</si>
  <si>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</si>
  <si>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</si>
  <si>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</si>
  <si>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</si>
  <si>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</si>
  <si>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</si>
  <si>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</si>
  <si>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</si>
  <si>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</si>
  <si>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</si>
  <si>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</si>
  <si>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</si>
  <si>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</si>
  <si>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</si>
  <si>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</si>
  <si>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</si>
  <si>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</si>
  <si>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</si>
  <si>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</si>
  <si>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</si>
  <si>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</si>
  <si>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</si>
  <si>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</si>
  <si>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</si>
  <si>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</si>
  <si>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</si>
  <si>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</si>
  <si>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</si>
  <si>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</si>
  <si>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</si>
  <si>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</si>
  <si>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</si>
  <si>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</si>
  <si>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</si>
  <si>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</si>
  <si>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</si>
  <si>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</si>
  <si>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</si>
  <si>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</si>
  <si>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</si>
  <si>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</si>
  <si>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</si>
  <si>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</si>
  <si>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</si>
  <si>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</si>
  <si>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</si>
  <si>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</si>
  <si>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</si>
  <si>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</si>
  <si>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</si>
  <si>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</si>
  <si>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</si>
  <si>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</si>
  <si>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</si>
  <si>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</si>
  <si>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</si>
  <si>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</si>
  <si>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</si>
  <si>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</si>
  <si>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</si>
  <si>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</si>
  <si>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</si>
  <si>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</si>
  <si>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</si>
  <si>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</si>
  <si>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</si>
  <si>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</si>
  <si>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</si>
  <si>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</si>
  <si>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</si>
  <si>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</si>
  <si>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</si>
  <si>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</si>
  <si>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</si>
  <si>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</si>
  <si>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</si>
  <si>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</si>
  <si>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</si>
  <si>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</si>
  <si>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</si>
  <si>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</si>
  <si>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</si>
  <si>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</si>
  <si>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</si>
  <si>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</si>
  <si>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</si>
  <si>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</si>
  <si>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</si>
  <si>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</si>
  <si>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</si>
  <si>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</si>
  <si>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</si>
  <si>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</si>
  <si>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</si>
  <si>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</si>
  <si>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</si>
  <si>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</si>
  <si>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</si>
  <si>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</si>
  <si>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</si>
  <si>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</si>
  <si>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</si>
  <si>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</si>
  <si>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</si>
  <si>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</si>
  <si>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</si>
  <si>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</si>
  <si>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</si>
  <si>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</si>
  <si>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</si>
  <si>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</si>
  <si>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</si>
  <si>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</si>
  <si>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</si>
  <si>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</si>
  <si>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</si>
  <si>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</si>
  <si>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</si>
  <si>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</si>
  <si>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</si>
  <si>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</si>
  <si>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</si>
  <si>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</si>
  <si>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</si>
  <si>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</si>
  <si>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</si>
  <si>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</si>
  <si>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</si>
  <si>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</si>
  <si>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</si>
  <si>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</si>
  <si>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</si>
  <si>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</si>
  <si>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</si>
  <si>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</si>
  <si>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</si>
  <si>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</si>
  <si>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</si>
  <si>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</si>
  <si>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</si>
  <si>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</si>
  <si>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</si>
  <si>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</si>
  <si>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</si>
  <si>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</si>
  <si>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</si>
  <si>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</si>
  <si>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</si>
  <si>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</si>
  <si>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</si>
  <si>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</si>
  <si>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</si>
  <si>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</si>
  <si>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</si>
  <si>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</si>
  <si>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</si>
  <si>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</si>
  <si>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</si>
  <si>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</si>
  <si>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</si>
  <si>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</si>
  <si>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</si>
  <si>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</si>
  <si>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</si>
  <si>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</si>
  <si>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</si>
  <si>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</si>
  <si>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</si>
  <si>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</si>
  <si>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</si>
  <si>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</si>
  <si>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</si>
  <si>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</si>
  <si>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</si>
  <si>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</si>
  <si>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</si>
  <si>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</si>
  <si>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</si>
  <si>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</si>
  <si>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</si>
  <si>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</si>
  <si>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</si>
  <si>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</si>
  <si>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</si>
  <si>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</si>
  <si>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</si>
  <si>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</si>
  <si>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</si>
  <si>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</si>
  <si>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</si>
  <si>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</si>
  <si>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</si>
  <si>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</si>
  <si>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</si>
  <si>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</si>
  <si>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</si>
  <si>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</si>
  <si>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</si>
  <si>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</si>
  <si>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</si>
  <si>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</si>
  <si>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</si>
  <si>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</si>
  <si>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</si>
  <si>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</si>
  <si>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</si>
  <si>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</si>
  <si>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</si>
  <si>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</si>
  <si>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</si>
  <si>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</si>
  <si>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</si>
  <si>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</si>
  <si>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</si>
  <si>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</si>
  <si>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</si>
  <si>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</si>
  <si>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</si>
  <si>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</si>
  <si>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</si>
  <si>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</si>
  <si>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</si>
  <si>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</si>
  <si>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</si>
  <si>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</si>
  <si>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</si>
  <si>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</si>
  <si>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</si>
  <si>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</si>
  <si>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</si>
  <si>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</si>
  <si>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</si>
  <si>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</si>
  <si>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</si>
  <si>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</si>
  <si>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</si>
  <si>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</si>
  <si>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</si>
  <si>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</si>
  <si>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</si>
  <si>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</si>
  <si>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</si>
  <si>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</si>
  <si>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</si>
  <si>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</si>
  <si>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</si>
  <si>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</si>
  <si>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</si>
  <si>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</si>
  <si>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</si>
  <si>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</si>
  <si>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</si>
  <si>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</si>
  <si>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</si>
  <si>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</si>
  <si>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</si>
  <si>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</si>
  <si>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</si>
  <si>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</si>
  <si>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</si>
  <si>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</si>
  <si>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</si>
  <si>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</si>
  <si>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</si>
  <si>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</si>
  <si>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</si>
  <si>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</si>
  <si>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</si>
  <si>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</si>
  <si>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</si>
  <si>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</si>
  <si>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</si>
  <si>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</si>
  <si>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</si>
  <si>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</si>
  <si>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</si>
  <si>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</si>
  <si>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</si>
  <si>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</si>
  <si>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</si>
  <si>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</si>
  <si>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</si>
  <si>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</si>
  <si>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</si>
  <si>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</si>
  <si>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</si>
  <si>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</si>
  <si>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</si>
  <si>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</si>
  <si>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</si>
  <si>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</si>
  <si>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</si>
  <si>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</si>
  <si>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</si>
  <si>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</si>
  <si>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</si>
  <si>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</si>
  <si>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</si>
  <si>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</si>
  <si>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</si>
  <si>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</si>
  <si>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</si>
  <si>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</si>
  <si>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</si>
  <si>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</si>
  <si>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</si>
  <si>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</si>
  <si>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</si>
  <si>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</si>
  <si>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</si>
  <si>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</si>
  <si>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</si>
  <si>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</si>
  <si>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</si>
  <si>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</si>
  <si>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</si>
  <si>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</si>
  <si>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</si>
  <si>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</si>
  <si>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</si>
  <si>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</si>
  <si>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</si>
  <si>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</si>
  <si>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</si>
  <si>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</si>
  <si>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</si>
  <si>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</si>
  <si>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</si>
  <si>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</si>
  <si>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</si>
  <si>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</si>
  <si>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</si>
  <si>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</si>
  <si>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</si>
  <si>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</si>
  <si>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</si>
  <si>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</si>
  <si>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</si>
  <si>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</si>
  <si>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</si>
  <si>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</si>
  <si>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</si>
  <si>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</si>
  <si>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</si>
  <si>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</si>
  <si>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</si>
  <si>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</si>
  <si>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</si>
  <si>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</si>
  <si>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</si>
  <si>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</si>
  <si>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</si>
  <si>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</si>
  <si>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</si>
  <si>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</si>
  <si>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</si>
  <si>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</si>
  <si>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</si>
  <si>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</si>
  <si>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</si>
  <si>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</si>
  <si>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</si>
  <si>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</si>
  <si>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</si>
  <si>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</si>
  <si>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</si>
  <si>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</si>
  <si>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</si>
  <si>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</si>
  <si>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</si>
  <si>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</si>
  <si>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</si>
  <si>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</si>
  <si>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</si>
  <si>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</si>
  <si>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</si>
  <si>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</si>
  <si>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</si>
  <si>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</si>
  <si>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</si>
  <si>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</si>
  <si>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</si>
  <si>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</si>
  <si>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</si>
  <si>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</si>
  <si>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</si>
  <si>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</si>
  <si>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</si>
  <si>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</si>
  <si>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</si>
  <si>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</si>
  <si>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</si>
  <si>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</si>
  <si>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</si>
  <si>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</si>
  <si>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</si>
  <si>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</si>
  <si>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</si>
  <si>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</si>
  <si>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</si>
  <si>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</si>
  <si>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</si>
  <si>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</si>
  <si>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</si>
  <si>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</si>
  <si>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</si>
  <si>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</si>
  <si>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</si>
  <si>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</si>
  <si>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</si>
  <si>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</si>
  <si>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</si>
  <si>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</si>
  <si>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</si>
  <si>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</si>
  <si>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</si>
  <si>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</si>
  <si>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</si>
  <si>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</si>
  <si>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</si>
  <si>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</si>
  <si>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</si>
  <si>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</si>
  <si>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</si>
  <si>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</si>
  <si>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</si>
  <si>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</si>
  <si>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</si>
  <si>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</si>
  <si>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</si>
  <si>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</si>
  <si>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</si>
  <si>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</si>
  <si>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</si>
  <si>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</si>
  <si>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</si>
  <si>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</si>
  <si>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</si>
  <si>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</si>
  <si>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</si>
  <si>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</si>
  <si>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</si>
  <si>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</si>
  <si>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</si>
  <si>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</si>
  <si>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</si>
  <si>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</si>
  <si>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</si>
  <si>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</si>
  <si>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</si>
  <si>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</si>
  <si>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</si>
  <si>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</si>
  <si>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</si>
  <si>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</si>
  <si>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</si>
  <si>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</si>
  <si>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</si>
  <si>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</si>
  <si>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</si>
  <si>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</si>
  <si>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</si>
  <si>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</si>
  <si>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</si>
  <si>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</si>
  <si>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</si>
  <si>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</si>
  <si>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</si>
  <si>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</si>
  <si>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</si>
  <si>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</si>
  <si>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</si>
  <si>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</si>
  <si>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</si>
  <si>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</si>
  <si>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</si>
  <si>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</si>
  <si>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</si>
  <si>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</si>
  <si>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</si>
  <si>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</si>
  <si>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</si>
  <si>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</si>
  <si>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</si>
  <si>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</si>
  <si>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</si>
  <si>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</si>
  <si>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</si>
  <si>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</si>
  <si>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</si>
  <si>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</si>
  <si>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</si>
  <si>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</si>
  <si>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</si>
  <si>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</si>
  <si>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</si>
  <si>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</si>
  <si>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</si>
  <si>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</si>
  <si>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</si>
  <si>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</si>
  <si>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</si>
  <si>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</si>
  <si>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</si>
  <si>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</si>
  <si>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</si>
  <si>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</si>
  <si>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</si>
  <si>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</si>
  <si>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</si>
  <si>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</si>
  <si>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</si>
  <si>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</si>
  <si>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</si>
  <si>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</si>
  <si>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</si>
  <si>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</si>
  <si>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</si>
  <si>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</si>
  <si>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</si>
  <si>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</si>
  <si>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</si>
  <si>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</si>
  <si>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</si>
  <si>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</si>
  <si>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</si>
  <si>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</si>
  <si>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</si>
  <si>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</si>
  <si>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</si>
  <si>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</si>
  <si>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</si>
  <si>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</si>
  <si>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</si>
  <si>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</si>
  <si>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</si>
  <si>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</si>
  <si>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</si>
  <si>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</si>
  <si>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</si>
  <si>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</si>
  <si>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</si>
  <si>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</si>
  <si>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</si>
  <si>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</si>
  <si>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</si>
  <si>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</si>
  <si>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</si>
  <si>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</si>
  <si>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</si>
  <si>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</si>
  <si>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</si>
  <si>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</si>
  <si>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</si>
  <si>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</si>
  <si>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</si>
  <si>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</si>
  <si>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</si>
  <si>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</si>
  <si>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</si>
  <si>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</si>
  <si>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</si>
  <si>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</si>
  <si>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</si>
  <si>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</si>
  <si>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</si>
  <si>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</si>
  <si>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</si>
  <si>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</si>
  <si>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</si>
  <si>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</si>
  <si>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</si>
  <si>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</si>
  <si>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</si>
  <si>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</si>
  <si>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</si>
  <si>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</si>
  <si>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</si>
  <si>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</si>
  <si>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</si>
  <si>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</si>
  <si>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</si>
  <si>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</si>
  <si>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</si>
  <si>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</si>
  <si>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</si>
  <si>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</si>
  <si>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</si>
  <si>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</si>
  <si>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</si>
  <si>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</si>
  <si>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</si>
  <si>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</si>
  <si>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</si>
  <si>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</si>
  <si>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</si>
  <si>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</si>
  <si>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</si>
  <si>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</si>
  <si>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</si>
  <si>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</si>
  <si>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</si>
  <si>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</si>
  <si>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</si>
  <si>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</si>
  <si>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</si>
  <si>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</si>
  <si>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</si>
  <si>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</si>
  <si>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</si>
  <si>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</si>
  <si>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</si>
  <si>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</si>
  <si>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</si>
  <si>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</si>
  <si>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</si>
  <si>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</si>
  <si>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</si>
  <si>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</si>
  <si>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</si>
  <si>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</si>
  <si>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</si>
  <si>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</si>
  <si>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</si>
  <si>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</si>
  <si>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</si>
  <si>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</si>
  <si>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</si>
  <si>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</si>
  <si>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</si>
  <si>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</si>
  <si>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</si>
  <si>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</si>
  <si>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</si>
  <si>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</si>
  <si>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</si>
  <si>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</si>
  <si>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</si>
  <si>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</si>
  <si>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</si>
  <si>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</si>
  <si>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</si>
  <si>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</si>
  <si>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</si>
  <si>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</si>
  <si>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</si>
  <si>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</si>
  <si>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</si>
  <si>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</si>
  <si>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</si>
  <si>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</si>
  <si>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</si>
  <si>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</si>
  <si>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</si>
  <si>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</si>
  <si>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</si>
  <si>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</si>
  <si>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</si>
  <si>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</si>
  <si>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</si>
  <si>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</si>
  <si>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</si>
  <si>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</si>
  <si>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</si>
  <si>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</si>
  <si>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</si>
  <si>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</si>
  <si>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</si>
  <si>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</si>
  <si>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</si>
  <si>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</si>
  <si>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</si>
  <si>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</si>
  <si>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</si>
  <si>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</si>
  <si>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</si>
  <si>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</si>
  <si>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</si>
  <si>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</si>
  <si>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</si>
  <si>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</si>
  <si>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</si>
  <si>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</si>
  <si>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</si>
  <si>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</si>
  <si>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</si>
  <si>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</si>
  <si>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</si>
  <si>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</si>
  <si>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</si>
  <si>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</si>
  <si>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</si>
  <si>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</si>
  <si>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</si>
  <si>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</si>
  <si>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</si>
  <si>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</si>
  <si>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</si>
  <si>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</si>
  <si>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</si>
  <si>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</si>
  <si>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</si>
  <si>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</si>
  <si>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</si>
  <si>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</si>
  <si>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</si>
  <si>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</si>
  <si>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</si>
  <si>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</si>
  <si>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</si>
  <si>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</si>
  <si>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</si>
  <si>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</si>
  <si>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</si>
  <si>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</si>
  <si>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</si>
  <si>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</si>
  <si>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</si>
  <si>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</si>
  <si>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</si>
  <si>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</si>
  <si>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</si>
  <si>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</si>
  <si>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</si>
  <si>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</si>
  <si>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</si>
  <si>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</si>
  <si>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</si>
  <si>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</si>
  <si>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</si>
  <si>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</si>
  <si>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</si>
  <si>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</si>
  <si>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</si>
  <si>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</si>
  <si>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</si>
  <si>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</si>
  <si>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</si>
  <si>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</si>
  <si>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</si>
  <si>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</si>
  <si>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</si>
  <si>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</si>
  <si>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</si>
  <si>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</si>
  <si>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</si>
  <si>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</si>
  <si>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</si>
  <si>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</si>
  <si>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</si>
  <si>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</si>
  <si>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</si>
  <si>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</si>
  <si>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</si>
  <si>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</si>
  <si>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</si>
  <si>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</si>
  <si>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</si>
  <si>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</si>
  <si>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</si>
  <si>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</si>
  <si>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</si>
  <si>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</si>
  <si>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</si>
  <si>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</si>
  <si>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</si>
  <si>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</si>
  <si>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</si>
  <si>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</si>
  <si>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</si>
  <si>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</si>
  <si>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</si>
  <si>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</si>
  <si>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</si>
  <si>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</si>
  <si>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</si>
  <si>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</si>
  <si>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</si>
  <si>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</si>
  <si>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</si>
  <si>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</si>
  <si>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</si>
  <si>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</si>
  <si>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</si>
  <si>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</si>
  <si>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</si>
  <si>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</si>
  <si>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</si>
  <si>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</si>
  <si>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</si>
  <si>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</si>
  <si>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</si>
  <si>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</si>
  <si>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</si>
  <si>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</si>
  <si>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</si>
  <si>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</si>
  <si>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</si>
  <si>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</si>
  <si>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</si>
  <si>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</si>
  <si>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</si>
  <si>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</si>
  <si>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</si>
  <si>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</si>
  <si>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</si>
  <si>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</si>
  <si>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</si>
  <si>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</si>
  <si>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</si>
  <si>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</si>
  <si>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</si>
  <si>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</si>
  <si>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</si>
  <si>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</si>
  <si>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</si>
  <si>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</si>
  <si>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</si>
  <si>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</si>
  <si>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</si>
  <si>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</si>
  <si>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</si>
  <si>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</si>
  <si>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</si>
  <si>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</si>
  <si>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</si>
  <si>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</si>
  <si>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</si>
  <si>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</si>
  <si>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</si>
  <si>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</si>
  <si>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</si>
  <si>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</si>
  <si>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</si>
  <si>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</si>
  <si>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</si>
  <si>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</si>
  <si>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</si>
  <si>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</si>
  <si>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</si>
  <si>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</si>
  <si>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</si>
  <si>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</si>
  <si>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</si>
  <si>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</si>
  <si>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</si>
  <si>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</si>
  <si>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</si>
  <si>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</si>
  <si>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</si>
  <si>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</si>
  <si>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</si>
  <si>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</si>
  <si>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</si>
  <si>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</si>
  <si>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</si>
  <si>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</si>
  <si>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</si>
  <si>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</si>
  <si>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</si>
  <si>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</si>
  <si>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</si>
  <si>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</si>
  <si>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</si>
  <si>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</si>
  <si>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</si>
  <si>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</si>
  <si>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</si>
  <si>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</si>
  <si>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</si>
  <si>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</si>
  <si>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</si>
  <si>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</si>
  <si>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</si>
  <si>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</si>
  <si>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</si>
  <si>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</si>
  <si>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</si>
  <si>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</si>
  <si>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</si>
  <si>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</si>
  <si>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</si>
  <si>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</si>
  <si>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</si>
  <si>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</si>
  <si>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</si>
  <si>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</si>
  <si>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</si>
  <si>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</si>
  <si>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</si>
  <si>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</si>
  <si>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</si>
  <si>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</si>
  <si>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</si>
  <si>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</si>
  <si>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</si>
  <si>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</si>
  <si>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</si>
  <si>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</si>
  <si>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</si>
  <si>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</si>
  <si>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</si>
  <si>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</si>
  <si>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</si>
  <si>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</si>
  <si>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</si>
  <si>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</si>
  <si>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</si>
  <si>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</si>
  <si>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</si>
  <si>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</si>
  <si>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</si>
  <si>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</si>
  <si>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</si>
  <si>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</si>
  <si>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</si>
  <si>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</si>
  <si>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</si>
  <si>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</si>
  <si>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</si>
  <si>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</si>
  <si>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</si>
  <si>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</si>
  <si>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</si>
  <si>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</si>
  <si>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</si>
  <si>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</si>
  <si>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</si>
  <si>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</si>
  <si>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</si>
  <si>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</si>
  <si>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</si>
  <si>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</si>
  <si>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</si>
  <si>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</si>
  <si>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</si>
  <si>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</si>
  <si>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</si>
  <si>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</si>
  <si>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</si>
  <si>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</si>
  <si>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</si>
  <si>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</si>
  <si>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</si>
  <si>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</si>
  <si>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</si>
  <si>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</si>
  <si>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</si>
  <si>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</si>
  <si>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</si>
  <si>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</si>
  <si>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</si>
  <si>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</si>
  <si>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</si>
  <si>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</si>
  <si>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</si>
  <si>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</si>
  <si>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</si>
  <si>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</si>
  <si>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</si>
  <si>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</si>
  <si>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</si>
  <si>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</si>
  <si>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</si>
  <si>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</si>
  <si>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</si>
  <si>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</si>
  <si>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</si>
  <si>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</si>
  <si>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</si>
  <si>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</si>
  <si>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</si>
  <si>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</si>
  <si>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</si>
  <si>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</si>
  <si>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</si>
  <si>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</si>
  <si>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</si>
  <si>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</si>
  <si>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</si>
  <si>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</si>
  <si>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</si>
  <si>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</si>
  <si>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</si>
  <si>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</si>
  <si>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</si>
  <si>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</si>
  <si>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</si>
  <si>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</si>
  <si>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</si>
  <si>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</si>
  <si>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</si>
  <si>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</si>
  <si>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</si>
  <si>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</si>
  <si>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</si>
  <si>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</si>
  <si>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</si>
  <si>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</si>
  <si>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</si>
  <si>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</si>
  <si>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</si>
  <si>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</si>
  <si>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</si>
  <si>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</si>
  <si>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</si>
  <si>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</si>
  <si>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</si>
  <si>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</si>
  <si>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</si>
  <si>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</si>
  <si>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</si>
  <si>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</si>
  <si>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</si>
  <si>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</si>
  <si>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</si>
  <si>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</si>
  <si>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</si>
  <si>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</si>
  <si>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</si>
  <si>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</si>
  <si>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</si>
  <si>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</si>
  <si>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</si>
  <si>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</si>
  <si>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</si>
  <si>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</si>
  <si>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</si>
  <si>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</si>
  <si>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</si>
  <si>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</si>
  <si>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</si>
  <si>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</si>
  <si>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</si>
  <si>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</si>
  <si>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</si>
  <si>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</si>
  <si>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</si>
  <si>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</si>
  <si>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</si>
  <si>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</si>
  <si>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</si>
  <si>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</si>
  <si>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</si>
  <si>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</si>
  <si>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</si>
  <si>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</si>
  <si>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</si>
  <si>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</si>
  <si>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</si>
  <si>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</si>
  <si>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</si>
  <si>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</si>
  <si>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</si>
  <si>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</si>
  <si>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</si>
  <si>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</si>
  <si>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</si>
  <si>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</si>
  <si>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</si>
  <si>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</si>
  <si>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</si>
  <si>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</si>
  <si>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</si>
  <si>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</si>
  <si>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</si>
  <si>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</si>
  <si>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</si>
  <si>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</si>
  <si>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</si>
  <si>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</si>
  <si>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</si>
  <si>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</si>
  <si>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</si>
  <si>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</si>
  <si>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</si>
  <si>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</si>
  <si>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</si>
  <si>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</si>
  <si>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</si>
  <si>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</si>
  <si>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</si>
  <si>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</si>
  <si>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</si>
  <si>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</si>
  <si>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</si>
  <si>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</si>
  <si>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</si>
  <si>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</si>
  <si>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</si>
  <si>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</si>
  <si>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</si>
  <si>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</si>
  <si>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</si>
  <si>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</si>
  <si>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</si>
  <si>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</si>
  <si>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</si>
  <si>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</si>
  <si>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</si>
  <si>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</si>
  <si>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</si>
  <si>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</si>
  <si>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</si>
  <si>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</si>
  <si>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</si>
  <si>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</si>
  <si>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</si>
  <si>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</si>
  <si>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</si>
  <si>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</si>
  <si>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</si>
  <si>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</si>
  <si>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</si>
  <si>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</si>
  <si>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</si>
  <si>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</si>
  <si>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</si>
  <si>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</si>
  <si>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</si>
  <si>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</si>
  <si>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</si>
  <si>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</si>
  <si>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</si>
  <si>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</si>
  <si>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</si>
  <si>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</si>
  <si>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</si>
  <si>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</si>
  <si>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</si>
  <si>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</si>
  <si>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</si>
  <si>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</si>
  <si>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</si>
  <si>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</si>
  <si>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</si>
  <si>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</si>
  <si>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</si>
  <si>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</si>
  <si>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</si>
  <si>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</si>
  <si>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</si>
  <si>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</si>
  <si>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</si>
  <si>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</si>
  <si>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</si>
  <si>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</si>
  <si>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</si>
  <si>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</si>
  <si>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</si>
  <si>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</si>
  <si>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</si>
  <si>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</si>
  <si>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</si>
  <si>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</si>
  <si>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</si>
  <si>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</si>
  <si>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</si>
  <si>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</si>
  <si>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</si>
  <si>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</si>
  <si>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</si>
  <si>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</si>
  <si>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</si>
  <si>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</si>
  <si>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</si>
  <si>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</si>
  <si>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</si>
  <si>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</si>
  <si>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</si>
  <si>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</si>
  <si>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</si>
  <si>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</si>
  <si>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</si>
  <si>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</si>
  <si>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</si>
  <si>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</si>
  <si>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</si>
  <si>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</si>
  <si>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</si>
  <si>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</si>
  <si>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</si>
  <si>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</si>
  <si>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</si>
  <si>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</si>
  <si>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</si>
  <si>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</si>
  <si>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</si>
  <si>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</si>
  <si>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</si>
  <si>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</si>
  <si>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</si>
  <si>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</si>
  <si>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</si>
  <si>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</si>
  <si>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</si>
  <si>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</si>
  <si>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</si>
  <si>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</si>
  <si>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</si>
  <si>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</si>
  <si>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</si>
  <si>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</si>
  <si>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</si>
  <si>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</si>
  <si>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</si>
  <si>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</si>
  <si>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</si>
  <si>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</si>
  <si>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</si>
  <si>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</si>
  <si>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</si>
  <si>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</si>
  <si>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</si>
  <si>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</si>
  <si>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</si>
  <si>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</si>
  <si>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</si>
  <si>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</si>
  <si>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</si>
  <si>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</si>
  <si>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</si>
  <si>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</si>
  <si>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</si>
  <si>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</si>
  <si>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</si>
  <si>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</si>
  <si>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</si>
  <si>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</si>
  <si>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</si>
  <si>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</si>
  <si>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</si>
  <si>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</si>
  <si>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</si>
  <si>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</si>
  <si>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</si>
  <si>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</si>
  <si>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</si>
  <si>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</si>
  <si>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</si>
  <si>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</si>
  <si>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</si>
  <si>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</si>
  <si>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</si>
  <si>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</si>
  <si>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</si>
  <si>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</si>
  <si>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</si>
  <si>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</si>
  <si>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</si>
  <si>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</si>
  <si>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</si>
  <si>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</si>
  <si>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</si>
  <si>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</si>
  <si>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</si>
  <si>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</si>
  <si>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</si>
  <si>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</si>
  <si>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</si>
  <si>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</si>
  <si>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</si>
  <si>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</si>
  <si>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</si>
  <si>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</si>
  <si>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</si>
  <si>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</si>
  <si>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</si>
  <si>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</si>
  <si>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</si>
  <si>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</si>
  <si>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</si>
  <si>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</si>
  <si>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</si>
  <si>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</si>
  <si>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</si>
  <si>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</si>
  <si>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</si>
  <si>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</si>
  <si>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</si>
  <si>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</si>
  <si>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</si>
  <si>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</si>
  <si>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</si>
  <si>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</si>
  <si>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</si>
  <si>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</si>
  <si>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</si>
  <si>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</si>
  <si>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</si>
  <si>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</si>
  <si>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</si>
  <si>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</si>
  <si>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</si>
  <si>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</si>
  <si>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</si>
  <si>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</si>
  <si>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</si>
  <si>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</si>
  <si>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</si>
  <si>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</si>
  <si>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</si>
  <si>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</si>
  <si>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</si>
  <si>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</si>
  <si>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</si>
  <si>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</si>
  <si>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</si>
  <si>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</si>
  <si>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</si>
  <si>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</si>
  <si>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</si>
  <si>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</si>
  <si>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</si>
  <si>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</si>
  <si>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</si>
  <si>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</si>
  <si>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</si>
  <si>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</si>
  <si>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</si>
  <si>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</si>
  <si>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</si>
  <si>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</si>
  <si>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</si>
  <si>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</si>
  <si>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</si>
  <si>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</si>
  <si>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</si>
  <si>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</si>
  <si>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</si>
  <si>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</si>
  <si>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</si>
  <si>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</si>
  <si>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</si>
  <si>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</si>
  <si>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</si>
  <si>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</si>
  <si>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</si>
  <si>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</si>
  <si>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</si>
  <si>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</si>
  <si>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</si>
  <si>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</si>
  <si>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</si>
  <si>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</si>
  <si>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</si>
  <si>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</si>
  <si>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</si>
  <si>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</si>
  <si>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</si>
  <si>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</si>
  <si>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</si>
  <si>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</si>
  <si>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</si>
  <si>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</si>
  <si>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</si>
  <si>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</si>
  <si>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</si>
  <si>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</si>
  <si>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</si>
  <si>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</si>
  <si>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</si>
  <si>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</si>
  <si>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</si>
  <si>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</si>
  <si>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</si>
  <si>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</si>
  <si>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</si>
  <si>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</si>
  <si>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</si>
  <si>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</si>
  <si>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</si>
  <si>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</si>
  <si>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</si>
  <si>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</si>
  <si>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</si>
  <si>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</si>
  <si>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</si>
  <si>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</si>
  <si>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</si>
  <si>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</si>
  <si>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</si>
  <si>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</si>
  <si>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</si>
  <si>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</si>
  <si>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</si>
  <si>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</si>
  <si>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</si>
  <si>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</si>
  <si>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</si>
  <si>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</si>
  <si>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</si>
  <si>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</si>
  <si>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</si>
  <si>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</si>
  <si>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</si>
  <si>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</si>
  <si>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</si>
  <si>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</si>
  <si>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</si>
  <si>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</si>
  <si>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</si>
  <si>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</si>
  <si>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</si>
  <si>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</si>
  <si>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</si>
  <si>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</si>
  <si>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</si>
  <si>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</si>
  <si>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</si>
  <si>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</si>
  <si>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</si>
  <si>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</si>
  <si>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</si>
  <si>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</si>
  <si>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</si>
  <si>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</si>
  <si>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</si>
  <si>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</si>
  <si>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</si>
  <si>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</si>
  <si>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</si>
  <si>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</si>
  <si>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</si>
  <si>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</si>
  <si>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</si>
  <si>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</si>
  <si>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</si>
  <si>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</si>
  <si>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</si>
  <si>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</si>
  <si>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</si>
  <si>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</si>
  <si>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</si>
  <si>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</si>
  <si>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</si>
  <si>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</si>
  <si>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</si>
  <si>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</si>
  <si>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</si>
  <si>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</si>
  <si>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</si>
  <si>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</si>
  <si>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</si>
  <si>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</si>
  <si>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</si>
  <si>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</si>
  <si>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</si>
  <si>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</si>
  <si>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</si>
  <si>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</si>
  <si>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</si>
  <si>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</si>
  <si>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</si>
  <si>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</si>
  <si>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</si>
  <si>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</si>
  <si>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</si>
  <si>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</si>
  <si>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</si>
  <si>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</si>
  <si>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</si>
  <si>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</si>
  <si>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</si>
  <si>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</si>
  <si>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</si>
  <si>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</si>
  <si>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</si>
  <si>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</si>
  <si>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</si>
  <si>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</si>
  <si>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</si>
  <si>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</si>
  <si>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</si>
  <si>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</si>
  <si>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</si>
  <si>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</si>
  <si>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</si>
  <si>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</si>
  <si>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</si>
  <si>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</si>
  <si>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</si>
  <si>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</si>
  <si>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</si>
  <si>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</si>
  <si>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</si>
  <si>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</si>
  <si>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</si>
  <si>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</si>
  <si>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</si>
  <si>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</si>
  <si>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</si>
  <si>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</si>
  <si>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</si>
  <si>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</si>
  <si>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</si>
  <si>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</si>
  <si>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</si>
  <si>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</si>
  <si>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</si>
  <si>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</si>
  <si>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</si>
  <si>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</si>
  <si>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</si>
  <si>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</si>
  <si>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</si>
  <si>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</si>
  <si>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</si>
  <si>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</si>
  <si>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</si>
  <si>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</si>
  <si>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</si>
  <si>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</si>
  <si>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</si>
  <si>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</si>
  <si>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</si>
  <si>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</si>
  <si>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</si>
  <si>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</si>
  <si>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</si>
  <si>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</si>
  <si>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</si>
  <si>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</si>
  <si>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</si>
  <si>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</si>
  <si>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</si>
  <si>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</si>
  <si>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</si>
  <si>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</si>
  <si>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</si>
  <si>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</si>
  <si>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</si>
  <si>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</si>
  <si>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</si>
  <si>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</si>
  <si>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</si>
  <si>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</si>
  <si>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</si>
  <si>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</si>
  <si>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</si>
  <si>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</si>
  <si>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</si>
  <si>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</si>
  <si>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</si>
  <si>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</si>
  <si>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</si>
  <si>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</si>
  <si>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</si>
  <si>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</si>
  <si>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</si>
  <si>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</si>
  <si>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</si>
  <si>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</si>
  <si>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</si>
  <si>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</si>
  <si>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</si>
  <si>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</si>
  <si>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</si>
  <si>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</si>
  <si>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</si>
  <si>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</si>
  <si>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</si>
  <si>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</si>
  <si>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</si>
  <si>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</si>
  <si>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</si>
  <si>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</si>
  <si>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</si>
  <si>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</si>
  <si>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</si>
  <si>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</si>
  <si>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</si>
  <si>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</si>
  <si>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</si>
  <si>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</si>
  <si>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</si>
  <si>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</si>
  <si>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</si>
  <si>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</si>
  <si>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</si>
  <si>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</si>
  <si>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</si>
  <si>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</si>
  <si>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</si>
  <si>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</si>
  <si>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</si>
  <si>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</si>
  <si>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</si>
  <si>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</si>
  <si>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</si>
  <si>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</si>
  <si>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</si>
  <si>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</si>
  <si>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</si>
  <si>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</si>
  <si>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</si>
  <si>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</si>
  <si>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</si>
  <si>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</si>
  <si>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</si>
  <si>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</si>
  <si>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</si>
  <si>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</si>
  <si>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</si>
  <si>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</si>
  <si>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</si>
  <si>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</si>
  <si>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</si>
  <si>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</si>
  <si>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</si>
  <si>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</si>
  <si>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</si>
  <si>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</si>
  <si>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</si>
  <si>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</si>
  <si>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</si>
  <si>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</si>
  <si>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</si>
  <si>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</si>
  <si>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</si>
  <si>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</si>
  <si>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</si>
  <si>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</si>
  <si>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</si>
  <si>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</si>
  <si>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</si>
  <si>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</si>
  <si>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</si>
  <si>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</si>
  <si>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</si>
  <si>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</si>
  <si>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</si>
  <si>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</si>
  <si>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</si>
  <si>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</si>
  <si>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</si>
  <si>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</si>
  <si>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</si>
  <si>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</si>
  <si>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</si>
  <si>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</si>
  <si>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</si>
  <si>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</si>
  <si>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</si>
  <si>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</si>
  <si>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</si>
  <si>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</si>
  <si>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</si>
  <si>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</si>
  <si>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</si>
  <si>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</si>
  <si>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</si>
  <si>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</si>
  <si>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</si>
  <si>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</si>
  <si>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</si>
  <si>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</si>
  <si>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</si>
  <si>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</si>
  <si>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</si>
  <si>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</si>
  <si>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</si>
  <si>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</si>
  <si>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</si>
  <si>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</si>
  <si>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</si>
  <si>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</si>
  <si>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</si>
  <si>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</si>
  <si>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</si>
  <si>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</si>
  <si>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</si>
  <si>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</si>
  <si>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</si>
  <si>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</si>
  <si>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</si>
  <si>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</si>
  <si>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</si>
  <si>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</si>
  <si>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</si>
  <si>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</si>
  <si>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</si>
  <si>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</si>
  <si>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</si>
  <si>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</si>
  <si>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</si>
  <si>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</si>
  <si>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</si>
  <si>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</si>
  <si>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</si>
  <si>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</si>
  <si>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</si>
  <si>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</si>
  <si>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</si>
  <si>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</si>
  <si>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</si>
  <si>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</si>
  <si>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</si>
  <si>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</si>
  <si>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</si>
  <si>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</si>
  <si>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</si>
  <si>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</si>
  <si>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</si>
  <si>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</si>
  <si>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</si>
  <si>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</si>
  <si>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</si>
  <si>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</si>
  <si>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</si>
  <si>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</si>
  <si>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</si>
  <si>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</si>
  <si>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</si>
  <si>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</si>
  <si>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</si>
  <si>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</si>
  <si>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</si>
  <si>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</si>
  <si>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</si>
  <si>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</si>
  <si>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</si>
  <si>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</si>
  <si>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</si>
  <si>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</si>
  <si>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</si>
  <si>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</si>
  <si>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</si>
  <si>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</si>
  <si>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</si>
  <si>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</si>
  <si>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</si>
  <si>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</si>
  <si>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</si>
  <si>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</si>
  <si>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</si>
  <si>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</si>
  <si>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</si>
  <si>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</si>
  <si>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</si>
  <si>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</si>
  <si>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</si>
  <si>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</si>
  <si>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</si>
  <si>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</si>
  <si>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</si>
  <si>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</si>
  <si>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</si>
  <si>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</si>
  <si>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</si>
  <si>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</si>
  <si>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</si>
  <si>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</si>
  <si>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</si>
  <si>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</si>
  <si>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</si>
  <si>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</si>
  <si>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</si>
  <si>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</si>
  <si>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</si>
  <si>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</si>
  <si>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</si>
  <si>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</si>
  <si>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</si>
  <si>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</si>
  <si>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</si>
  <si>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</si>
  <si>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</si>
  <si>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</si>
  <si>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</si>
  <si>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</si>
  <si>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</si>
  <si>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</si>
  <si>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</si>
  <si>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</si>
  <si>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</si>
  <si>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</si>
  <si>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</si>
  <si>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</si>
  <si>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</si>
  <si>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</si>
  <si>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</si>
  <si>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</si>
  <si>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</si>
  <si>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</si>
  <si>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</si>
  <si>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</si>
  <si>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</si>
  <si>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</si>
  <si>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</si>
  <si>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</si>
  <si>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</si>
  <si>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</si>
  <si>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</si>
  <si>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</si>
  <si>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</si>
  <si>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</si>
  <si>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</si>
  <si>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</si>
  <si>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</si>
  <si>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</si>
  <si>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</si>
  <si>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</si>
  <si>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</si>
  <si>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</si>
  <si>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</si>
  <si>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</si>
  <si>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</si>
  <si>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</si>
  <si>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</si>
  <si>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</si>
  <si>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</si>
  <si>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</si>
  <si>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</si>
  <si>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</si>
  <si>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</si>
  <si>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</si>
  <si>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</si>
  <si>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</si>
  <si>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</si>
  <si>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</si>
  <si>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</si>
  <si>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</si>
  <si>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</si>
  <si>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</si>
  <si>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</si>
  <si>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</si>
  <si>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</si>
  <si>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</si>
  <si>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</si>
  <si>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</si>
  <si>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</si>
  <si>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</si>
  <si>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</si>
  <si>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</si>
  <si>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</si>
  <si>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</si>
  <si>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</si>
  <si>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</si>
  <si>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</si>
  <si>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</si>
  <si>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</si>
  <si>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</si>
  <si>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</si>
  <si>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</si>
  <si>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</si>
  <si>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</si>
  <si>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</si>
  <si>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</si>
  <si>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</si>
  <si>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</si>
  <si>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</si>
  <si>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</si>
  <si>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</si>
  <si>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</si>
  <si>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</si>
  <si>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</si>
  <si>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</si>
  <si>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</si>
  <si>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</si>
  <si>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</si>
  <si>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</si>
  <si>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</si>
  <si>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</si>
  <si>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</si>
  <si>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</si>
  <si>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</si>
  <si>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</si>
  <si>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</si>
  <si>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</si>
  <si>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</si>
  <si>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</si>
  <si>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</si>
  <si>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</si>
  <si>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</si>
  <si>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</si>
  <si>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</si>
  <si>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</si>
  <si>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</si>
  <si>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</si>
  <si>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</si>
  <si>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</si>
  <si>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</si>
  <si>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</si>
  <si>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</si>
  <si>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</si>
  <si>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</si>
  <si>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</si>
  <si>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</si>
  <si>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</si>
  <si>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</si>
  <si>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</si>
  <si>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</si>
  <si>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</si>
  <si>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</si>
  <si>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</si>
  <si>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</si>
  <si>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</si>
  <si>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</si>
  <si>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</si>
  <si>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</si>
  <si>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</si>
  <si>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</si>
  <si>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</si>
  <si>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</si>
  <si>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</si>
  <si>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</si>
  <si>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</si>
  <si>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</si>
  <si>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</si>
  <si>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</si>
  <si>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</si>
  <si>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</si>
  <si>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</si>
  <si>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</si>
  <si>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</si>
  <si>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</si>
  <si>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</si>
  <si>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</si>
  <si>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</si>
  <si>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</si>
  <si>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</si>
  <si>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</si>
  <si>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</si>
  <si>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</si>
  <si>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</si>
  <si>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</si>
  <si>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</si>
  <si>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</si>
  <si>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</si>
  <si>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</si>
  <si>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</si>
  <si>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</si>
  <si>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</si>
  <si>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</si>
  <si>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</si>
  <si>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</si>
  <si>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</si>
  <si>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</si>
  <si>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</si>
  <si>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</si>
  <si>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</si>
  <si>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</si>
  <si>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</si>
  <si>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</si>
  <si>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</si>
  <si>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</si>
  <si>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</si>
  <si>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</si>
  <si>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</si>
  <si>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</si>
  <si>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</si>
  <si>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</si>
  <si>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</si>
  <si>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</si>
  <si>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</si>
  <si>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</si>
  <si>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</si>
  <si>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</si>
  <si>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</si>
  <si>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</si>
  <si>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</si>
  <si>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</si>
  <si>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</si>
  <si>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</si>
  <si>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</si>
  <si>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</si>
  <si>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</si>
  <si>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</si>
  <si>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</si>
  <si>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</si>
  <si>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</si>
  <si>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</si>
  <si>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</si>
  <si>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</si>
  <si>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</si>
  <si>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</si>
  <si>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</si>
  <si>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</si>
  <si>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</si>
  <si>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</si>
  <si>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</si>
  <si>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</si>
  <si>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</si>
  <si>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</si>
  <si>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</si>
  <si>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</si>
  <si>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</si>
  <si>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</si>
  <si>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</si>
  <si>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</si>
  <si>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</si>
  <si>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</si>
  <si>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</si>
  <si>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</si>
  <si>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</si>
  <si>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</si>
  <si>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</si>
  <si>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</si>
  <si>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</si>
  <si>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</si>
  <si>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</si>
  <si>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</si>
  <si>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</si>
  <si>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</si>
  <si>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</si>
  <si>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</si>
  <si>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</si>
  <si>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</si>
  <si>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</si>
  <si>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</si>
  <si>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</si>
  <si>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</si>
  <si>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</si>
  <si>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</si>
  <si>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</si>
  <si>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</si>
  <si>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</si>
  <si>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</si>
  <si>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</si>
  <si>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</si>
  <si>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</si>
  <si>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</si>
  <si>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</si>
  <si>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</si>
  <si>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</si>
  <si>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</si>
  <si>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</si>
  <si>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</si>
  <si>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</si>
  <si>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</si>
  <si>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</si>
  <si>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</si>
  <si>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</si>
  <si>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</si>
  <si>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</si>
  <si>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</si>
  <si>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</si>
  <si>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</si>
  <si>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</si>
  <si>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</si>
  <si>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</si>
  <si>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</si>
  <si>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</si>
  <si>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</si>
  <si>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</si>
  <si>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</si>
  <si>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</si>
  <si>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</si>
  <si>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</si>
  <si>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</si>
  <si>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</si>
  <si>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</si>
  <si>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</si>
  <si>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</si>
  <si>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</si>
  <si>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</si>
  <si>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</si>
  <si>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</si>
  <si>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</si>
  <si>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</si>
  <si>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</si>
  <si>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</si>
  <si>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</si>
  <si>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</si>
  <si>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</si>
  <si>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</si>
  <si>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</si>
  <si>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</si>
  <si>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</si>
  <si>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</si>
  <si>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</si>
  <si>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</si>
  <si>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</si>
  <si>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</si>
  <si>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</si>
  <si>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</si>
  <si>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</si>
  <si>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</si>
  <si>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</si>
  <si>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</si>
  <si>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</si>
  <si>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</si>
  <si>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</si>
  <si>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</si>
  <si>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</si>
  <si>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</si>
  <si>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</si>
  <si>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</si>
  <si>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</si>
  <si>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</si>
  <si>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</si>
  <si>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</si>
  <si>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</si>
  <si>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</si>
  <si>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</si>
  <si>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</si>
  <si>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</si>
  <si>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</si>
  <si>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</si>
  <si>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</si>
  <si>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</si>
  <si>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</si>
  <si>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</si>
  <si>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</si>
  <si>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</si>
  <si>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</si>
  <si>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</si>
  <si>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</si>
  <si>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</si>
  <si>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</si>
  <si>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</si>
  <si>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</si>
  <si>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</si>
  <si>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</si>
  <si>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</si>
  <si>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</si>
  <si>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</si>
  <si>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</si>
  <si>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</si>
  <si>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</si>
  <si>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</si>
  <si>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</si>
  <si>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</si>
  <si>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</si>
  <si>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</si>
  <si>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</si>
  <si>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</si>
  <si>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</si>
  <si>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</si>
  <si>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</si>
  <si>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</si>
  <si>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</si>
  <si>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</si>
  <si>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</si>
  <si>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</si>
  <si>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</si>
  <si>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</si>
  <si>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</si>
  <si>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</si>
  <si>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</si>
  <si>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</si>
  <si>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</si>
  <si>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</si>
  <si>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</si>
  <si>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</si>
  <si>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</si>
  <si>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</si>
  <si>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</si>
  <si>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</si>
  <si>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</si>
  <si>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</si>
  <si>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</si>
  <si>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</si>
  <si>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</si>
  <si>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</si>
  <si>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</si>
  <si>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</si>
  <si>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</si>
  <si>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</si>
  <si>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</si>
  <si>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</si>
  <si>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</si>
  <si>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</si>
  <si>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</si>
  <si>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</si>
  <si>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</si>
  <si>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</si>
  <si>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</si>
  <si>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</si>
  <si>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</si>
  <si>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</si>
  <si>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</si>
  <si>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</si>
  <si>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</si>
  <si>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</si>
  <si>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</si>
  <si>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</si>
  <si>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</si>
  <si>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</si>
  <si>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</si>
  <si>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</si>
  <si>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</si>
  <si>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</si>
  <si>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</si>
  <si>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</si>
  <si>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</si>
  <si>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</si>
  <si>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</si>
  <si>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</si>
  <si>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</si>
  <si>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</si>
  <si>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</si>
  <si>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</si>
  <si>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</si>
  <si>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</si>
  <si>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</si>
  <si>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</si>
  <si>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</si>
  <si>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</si>
  <si>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</si>
  <si>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</si>
  <si>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</si>
  <si>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</si>
  <si>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</si>
  <si>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</si>
  <si>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</si>
  <si>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</si>
  <si>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</si>
  <si>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</si>
  <si>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</si>
  <si>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</si>
  <si>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</si>
  <si>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</si>
  <si>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</si>
  <si>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</si>
  <si>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</si>
  <si>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</si>
  <si>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</si>
  <si>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</si>
  <si>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</si>
  <si>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</si>
  <si>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</si>
  <si>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</si>
  <si>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</si>
  <si>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</si>
  <si>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</si>
  <si>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</si>
  <si>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</si>
  <si>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</si>
  <si>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</si>
  <si>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</si>
  <si>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</si>
  <si>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</si>
  <si>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</si>
  <si>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</si>
  <si>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</si>
  <si>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</si>
  <si>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</si>
  <si>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</si>
  <si>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</si>
  <si>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</si>
  <si>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</si>
  <si>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</si>
  <si>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</si>
  <si>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</si>
  <si>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</si>
  <si>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</si>
  <si>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</si>
  <si>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</si>
  <si>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</si>
  <si>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</si>
  <si>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</si>
  <si>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</si>
  <si>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</si>
  <si>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</si>
  <si>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</si>
  <si>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</si>
  <si>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</si>
  <si>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</si>
  <si>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</si>
  <si>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</si>
  <si>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</si>
  <si>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</si>
  <si>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</si>
  <si>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</si>
  <si>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</si>
  <si>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</si>
  <si>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</si>
  <si>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</si>
  <si>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</si>
  <si>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</si>
  <si>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</si>
  <si>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</si>
  <si>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</si>
  <si>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</si>
  <si>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</si>
  <si>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</si>
  <si>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</si>
  <si>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</si>
  <si>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</si>
  <si>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</si>
  <si>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</si>
  <si>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</si>
  <si>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</si>
  <si>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</si>
  <si>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</si>
  <si>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</si>
  <si>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</si>
  <si>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</si>
  <si>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</si>
  <si>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</si>
  <si>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</si>
  <si>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</si>
  <si>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</si>
  <si>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</si>
  <si>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</si>
  <si>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</si>
  <si>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</si>
  <si>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</si>
  <si>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</si>
  <si>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</si>
  <si>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</si>
  <si>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</si>
  <si>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</si>
  <si>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</si>
  <si>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</si>
  <si>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</si>
  <si>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</si>
  <si>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</si>
  <si>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</si>
  <si>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</si>
  <si>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</si>
  <si>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</si>
  <si>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</si>
  <si>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</si>
  <si>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</si>
  <si>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</si>
  <si>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</si>
  <si>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</si>
  <si>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</si>
  <si>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</si>
  <si>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</si>
  <si>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</si>
  <si>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</si>
  <si>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</si>
  <si>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</si>
  <si>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</si>
  <si>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</si>
  <si>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</si>
  <si>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</si>
  <si>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</si>
  <si>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</si>
  <si>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</si>
  <si>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</si>
  <si>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</si>
  <si>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</si>
  <si>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</si>
  <si>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</si>
  <si>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</si>
  <si>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</si>
  <si>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</si>
  <si>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</si>
  <si>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</si>
  <si>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</si>
  <si>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</si>
  <si>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</si>
  <si>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</si>
  <si>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</si>
  <si>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</si>
  <si>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</si>
  <si>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</si>
  <si>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</si>
  <si>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</si>
  <si>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</si>
  <si>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</si>
  <si>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</si>
  <si>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</si>
  <si>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</si>
  <si>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</si>
  <si>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</si>
  <si>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</si>
  <si>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</si>
  <si>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</si>
  <si>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</si>
  <si>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</si>
  <si>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</si>
  <si>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</si>
  <si>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</si>
  <si>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</si>
  <si>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</si>
  <si>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</si>
  <si>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</si>
  <si>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</si>
  <si>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</si>
  <si>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</si>
  <si>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</si>
  <si>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</si>
  <si>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</si>
  <si>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</si>
  <si>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</si>
  <si>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</si>
  <si>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</si>
  <si>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</si>
  <si>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</si>
  <si>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</si>
  <si>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</si>
  <si>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</si>
  <si>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</si>
  <si>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</si>
  <si>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</si>
  <si>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</si>
  <si>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</si>
  <si>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</si>
  <si>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</si>
  <si>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</si>
  <si>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</si>
  <si>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</si>
  <si>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</si>
  <si>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</si>
  <si>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</si>
  <si>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</si>
  <si>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</si>
  <si>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</si>
  <si>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</si>
  <si>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</si>
  <si>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</si>
  <si>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</si>
  <si>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</si>
  <si>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</si>
  <si>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</si>
  <si>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</si>
  <si>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</si>
  <si>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</si>
  <si>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</si>
  <si>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</si>
  <si>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</si>
  <si>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</si>
  <si>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</si>
  <si>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</si>
  <si>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</si>
  <si>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</si>
  <si>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</si>
  <si>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</si>
  <si>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</si>
  <si>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</si>
  <si>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</si>
  <si>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</si>
  <si>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</si>
  <si>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</si>
  <si>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</si>
  <si>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</si>
  <si>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</si>
  <si>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</si>
  <si>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</si>
  <si>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</si>
  <si>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</si>
  <si>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</si>
  <si>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</si>
  <si>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</si>
  <si>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</si>
  <si>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</si>
  <si>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</si>
  <si>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</si>
  <si>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</si>
  <si>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</si>
  <si>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</si>
  <si>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</si>
  <si>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</si>
  <si>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</si>
  <si>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</si>
  <si>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</si>
  <si>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</si>
  <si>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</si>
  <si>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</si>
  <si>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</si>
  <si>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</si>
  <si>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</si>
  <si>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</si>
  <si>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</si>
  <si>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</si>
  <si>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</si>
  <si>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</si>
  <si>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</si>
  <si>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</si>
  <si>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</si>
  <si>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</si>
  <si>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</si>
  <si>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</si>
  <si>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</si>
  <si>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</si>
  <si>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</si>
  <si>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</si>
  <si>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</si>
  <si>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</si>
  <si>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</si>
  <si>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</si>
  <si>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</si>
  <si>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</si>
  <si>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</si>
  <si>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</si>
  <si>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</si>
  <si>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</si>
  <si>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</si>
  <si>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</si>
  <si>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</si>
  <si>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</si>
  <si>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</si>
  <si>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</si>
  <si>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</si>
  <si>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</si>
  <si>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</si>
  <si>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</si>
  <si>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</si>
  <si>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</si>
  <si>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</si>
  <si>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</si>
  <si>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</si>
  <si>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</si>
  <si>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</si>
  <si>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</si>
  <si>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</si>
  <si>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</si>
  <si>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</si>
  <si>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</si>
  <si>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</si>
  <si>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</si>
  <si>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</si>
  <si>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</si>
  <si>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</si>
  <si>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</si>
  <si>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</si>
  <si>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</si>
  <si>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</si>
  <si>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</si>
  <si>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</si>
  <si>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</si>
  <si>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</si>
  <si>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</si>
  <si>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</si>
  <si>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</si>
  <si>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</si>
  <si>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</si>
  <si>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</si>
  <si>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</si>
  <si>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</si>
  <si>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</si>
  <si>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</si>
  <si>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</si>
  <si>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</si>
  <si>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</si>
  <si>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</si>
  <si>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</si>
  <si>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</si>
  <si>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</si>
  <si>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</si>
  <si>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</si>
  <si>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</si>
  <si>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</si>
  <si>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</si>
  <si>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</si>
  <si>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</si>
  <si>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</si>
  <si>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</si>
  <si>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</si>
  <si>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</si>
  <si>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</si>
  <si>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</si>
  <si>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</si>
  <si>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</si>
  <si>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</si>
  <si>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</si>
  <si>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</si>
  <si>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</si>
  <si>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</si>
  <si>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</si>
  <si>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</si>
  <si>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</si>
  <si>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</si>
  <si>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</si>
  <si>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</si>
  <si>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</si>
  <si>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</si>
  <si>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</si>
  <si>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</si>
  <si>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</si>
  <si>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</si>
  <si>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</si>
  <si>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</si>
  <si>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</si>
  <si>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</si>
  <si>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</si>
  <si>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</si>
  <si>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</si>
  <si>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</si>
  <si>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</si>
  <si>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</si>
  <si>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</si>
  <si>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</si>
  <si>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</si>
  <si>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</si>
  <si>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</si>
  <si>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</si>
  <si>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</si>
  <si>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</si>
  <si>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</si>
  <si>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</si>
  <si>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</si>
  <si>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</si>
  <si>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</si>
  <si>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</si>
  <si>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</si>
  <si>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</si>
  <si>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</si>
  <si>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</si>
  <si>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</si>
  <si>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</si>
  <si>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</si>
  <si>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</si>
  <si>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</si>
  <si>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</si>
  <si>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</si>
  <si>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</si>
  <si>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</si>
  <si>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</si>
  <si>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</si>
  <si>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</si>
  <si>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</si>
  <si>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</si>
  <si>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</si>
  <si>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</si>
  <si>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</si>
  <si>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</si>
  <si>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</si>
  <si>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</si>
  <si>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</si>
  <si>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</si>
  <si>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</si>
  <si>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</si>
  <si>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</si>
  <si>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</si>
  <si>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</si>
  <si>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</si>
  <si>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</si>
  <si>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</si>
  <si>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</si>
  <si>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</si>
  <si>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</si>
  <si>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</si>
  <si>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</si>
  <si>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</si>
  <si>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</si>
  <si>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</si>
  <si>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</si>
  <si>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</si>
  <si>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</si>
  <si>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</si>
  <si>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</si>
  <si>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</si>
  <si>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</si>
  <si>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</si>
  <si>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</si>
  <si>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</si>
  <si>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</si>
  <si>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</si>
  <si>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</si>
  <si>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</si>
  <si>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</si>
  <si>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</si>
  <si>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</si>
  <si>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</si>
  <si>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</si>
  <si>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</si>
  <si>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</si>
  <si>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</si>
  <si>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</si>
  <si>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</si>
  <si>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</si>
  <si>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</si>
  <si>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</si>
  <si>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</si>
  <si>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</si>
  <si>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</si>
  <si>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</si>
  <si>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</si>
  <si>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</si>
  <si>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</si>
  <si>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</si>
  <si>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</si>
  <si>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</si>
  <si>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</si>
  <si>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</si>
  <si>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</si>
  <si>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</si>
  <si>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</si>
  <si>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</si>
  <si>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</si>
  <si>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</si>
  <si>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</si>
  <si>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</si>
  <si>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</si>
  <si>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</si>
  <si>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</si>
  <si>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</si>
  <si>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</si>
  <si>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</si>
  <si>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</si>
  <si>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</si>
  <si>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</si>
  <si>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</si>
  <si>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</si>
  <si>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</si>
  <si>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</si>
  <si>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</si>
  <si>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</si>
  <si>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</si>
  <si>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</si>
  <si>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</si>
  <si>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</si>
  <si>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</si>
  <si>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</si>
  <si>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</si>
  <si>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</si>
  <si>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</si>
  <si>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</si>
  <si>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</si>
  <si>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</si>
  <si>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</si>
  <si>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</si>
  <si>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</si>
  <si>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</si>
  <si>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</si>
  <si>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</si>
  <si>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</si>
  <si>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</si>
  <si>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</si>
  <si>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</si>
  <si>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</si>
  <si>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</si>
  <si>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</si>
  <si>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</si>
  <si>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</si>
  <si>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</si>
  <si>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</si>
  <si>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</si>
  <si>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</si>
  <si>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</si>
  <si>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</si>
  <si>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</si>
  <si>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</si>
  <si>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</si>
  <si>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</si>
  <si>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</si>
  <si>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</si>
  <si>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</si>
  <si>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</si>
  <si>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</si>
  <si>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</si>
  <si>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</si>
  <si>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</si>
  <si>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</si>
  <si>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</si>
  <si>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</si>
  <si>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</si>
  <si>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</si>
  <si>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</si>
  <si>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</si>
  <si>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</si>
  <si>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</si>
  <si>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</si>
  <si>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</si>
  <si>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</si>
  <si>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</si>
  <si>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</si>
  <si>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</si>
  <si>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</si>
  <si>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</si>
  <si>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</si>
  <si>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</si>
  <si>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</si>
  <si>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</si>
  <si>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</si>
  <si>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</si>
  <si>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</si>
  <si>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</si>
  <si>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</si>
  <si>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</si>
  <si>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</si>
  <si>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</si>
  <si>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</si>
  <si>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</si>
  <si>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</si>
  <si>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</si>
  <si>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</si>
  <si>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</si>
  <si>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</si>
  <si>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</si>
  <si>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</si>
  <si>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</si>
  <si>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</si>
  <si>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</si>
  <si>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</si>
  <si>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</si>
  <si>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</si>
  <si>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</si>
  <si>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</si>
  <si>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</si>
  <si>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</si>
  <si>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</si>
  <si>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</si>
  <si>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</si>
  <si>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</si>
  <si>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</si>
  <si>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</si>
  <si>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</si>
  <si>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</si>
  <si>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</si>
  <si>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</si>
  <si>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</si>
  <si>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</si>
  <si>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</si>
  <si>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</si>
  <si>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</si>
  <si>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</si>
  <si>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</si>
  <si>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</si>
  <si>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</si>
  <si>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</si>
  <si>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</si>
  <si>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</si>
  <si>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</si>
  <si>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</si>
  <si>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</si>
  <si>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</si>
  <si>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</si>
  <si>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</si>
  <si>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</si>
  <si>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</si>
  <si>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</si>
  <si>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</si>
  <si>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</si>
  <si>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</si>
  <si>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</si>
  <si>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</si>
  <si>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</si>
  <si>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</si>
  <si>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</si>
  <si>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</si>
  <si>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</si>
  <si>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</si>
  <si>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</si>
  <si>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</si>
  <si>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</si>
  <si>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</si>
  <si>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</si>
  <si>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</si>
  <si>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</si>
  <si>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</si>
  <si>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</si>
  <si>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</si>
  <si>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</si>
  <si>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</si>
  <si>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</si>
  <si>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</si>
  <si>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</si>
  <si>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</si>
  <si>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</si>
  <si>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</si>
  <si>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</si>
  <si>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</si>
  <si>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</si>
  <si>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</si>
  <si>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</si>
  <si>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</si>
  <si>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</si>
  <si>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</si>
  <si>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</si>
  <si>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</si>
  <si>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</si>
  <si>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</si>
  <si>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</si>
  <si>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</si>
  <si>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</si>
  <si>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</si>
  <si>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</si>
  <si>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</si>
  <si>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</si>
  <si>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</si>
  <si>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</si>
  <si>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</si>
  <si>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</si>
  <si>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</si>
  <si>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</si>
  <si>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</si>
  <si>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</si>
  <si>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</si>
  <si>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</si>
  <si>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</si>
  <si>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</si>
  <si>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</si>
  <si>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</si>
  <si>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</si>
  <si>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</si>
  <si>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</si>
  <si>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</si>
  <si>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</si>
  <si>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</si>
  <si>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</si>
  <si>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</si>
  <si>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</si>
  <si>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</si>
  <si>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</si>
  <si>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</si>
  <si>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</si>
  <si>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</si>
  <si>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</si>
  <si>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</si>
  <si>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</si>
  <si>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</si>
  <si>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</si>
  <si>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</si>
  <si>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</si>
  <si>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</si>
  <si>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</si>
  <si>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</si>
  <si>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</si>
  <si>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</si>
  <si>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</si>
  <si>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</si>
  <si>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</si>
  <si>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</si>
  <si>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</si>
  <si>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</si>
  <si>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</si>
  <si>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</si>
  <si>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</si>
  <si>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</si>
  <si>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</si>
  <si>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</si>
  <si>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</si>
  <si>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</si>
  <si>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</si>
  <si>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</si>
  <si>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</si>
  <si>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</si>
  <si>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</si>
  <si>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</si>
  <si>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</si>
  <si>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</si>
  <si>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</si>
  <si>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</si>
  <si>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</si>
  <si>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</si>
  <si>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</si>
  <si>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</si>
  <si>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</si>
  <si>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</si>
  <si>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</si>
  <si>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</si>
  <si>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</si>
  <si>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</si>
  <si>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</si>
  <si>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</si>
  <si>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</si>
  <si>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</si>
  <si>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</si>
  <si>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</si>
  <si>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</si>
  <si>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</si>
  <si>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</si>
  <si>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</si>
  <si>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</si>
  <si>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</si>
  <si>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</si>
  <si>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</si>
  <si>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</si>
  <si>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</si>
  <si>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</si>
  <si>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</si>
  <si>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</si>
  <si>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</si>
  <si>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</si>
  <si>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</si>
  <si>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</si>
  <si>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</si>
  <si>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</si>
  <si>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</si>
  <si>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</si>
  <si>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</si>
  <si>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</si>
  <si>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</si>
  <si>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</si>
  <si>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</si>
  <si>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</si>
  <si>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</si>
  <si>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</si>
  <si>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</si>
  <si>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</si>
  <si>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</si>
  <si>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</si>
  <si>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</si>
  <si>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</si>
  <si>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</si>
  <si>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</si>
  <si>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</si>
  <si>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</si>
  <si>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</si>
  <si>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</si>
  <si>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</si>
  <si>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</si>
  <si>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</si>
  <si>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</si>
  <si>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</si>
  <si>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</si>
  <si>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</si>
  <si>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</si>
  <si>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</si>
  <si>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</si>
  <si>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</si>
  <si>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</si>
  <si>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</si>
  <si>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</si>
  <si>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</si>
  <si>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</si>
  <si>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</si>
  <si>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</si>
  <si>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</si>
  <si>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</si>
  <si>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</si>
  <si>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</si>
  <si>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</si>
  <si>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</si>
  <si>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</si>
  <si>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</si>
  <si>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</si>
  <si>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</si>
  <si>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</si>
  <si>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</si>
  <si>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</si>
  <si>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</si>
  <si>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</si>
  <si>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</si>
  <si>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</si>
  <si>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</si>
  <si>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</si>
  <si>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</si>
  <si>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</si>
  <si>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</si>
  <si>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</si>
  <si>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</si>
  <si>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</si>
  <si>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</si>
  <si>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</si>
  <si>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</si>
  <si>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</si>
  <si>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</si>
  <si>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</si>
  <si>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</si>
  <si>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</si>
  <si>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</si>
  <si>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</si>
  <si>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</si>
  <si>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</si>
  <si>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</si>
  <si>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</si>
  <si>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</si>
  <si>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</si>
  <si>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</si>
  <si>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</si>
  <si>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</si>
  <si>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</si>
  <si>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</si>
  <si>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</si>
  <si>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</si>
  <si>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</si>
  <si>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</si>
  <si>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</si>
  <si>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</si>
  <si>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</si>
  <si>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</si>
  <si>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</si>
  <si>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</si>
  <si>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</si>
  <si>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</si>
  <si>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</si>
  <si>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</si>
  <si>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</si>
  <si>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</si>
  <si>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</si>
  <si>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</si>
  <si>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</si>
  <si>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</si>
  <si>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</si>
  <si>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</si>
  <si>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</si>
  <si>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</si>
  <si>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</si>
  <si>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</si>
  <si>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</si>
  <si>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</si>
  <si>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</si>
  <si>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</si>
  <si>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</si>
  <si>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</si>
  <si>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</si>
  <si>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</si>
  <si>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</si>
  <si>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</si>
  <si>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</si>
  <si>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</si>
  <si>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</si>
  <si>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</si>
  <si>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</si>
  <si>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</si>
  <si>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</si>
  <si>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</si>
  <si>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</si>
  <si>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</si>
  <si>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</si>
  <si>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</si>
  <si>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</si>
  <si>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</si>
  <si>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</si>
  <si>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</si>
  <si>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</si>
  <si>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</si>
  <si>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</si>
  <si>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</si>
  <si>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</si>
  <si>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</si>
  <si>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</si>
  <si>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</si>
  <si>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</si>
  <si>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</si>
  <si>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</si>
  <si>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</si>
  <si>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</si>
  <si>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</si>
  <si>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</si>
  <si>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</si>
  <si>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</si>
  <si>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</si>
  <si>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</si>
  <si>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</si>
  <si>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</si>
  <si>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</si>
  <si>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</si>
  <si>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</si>
  <si>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</si>
  <si>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</si>
  <si>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</si>
  <si>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</si>
  <si>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</si>
  <si>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</si>
  <si>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</si>
  <si>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</si>
  <si>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</si>
  <si>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</si>
  <si>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</si>
  <si>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</si>
  <si>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</si>
  <si>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</si>
  <si>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</si>
  <si>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</si>
  <si>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</si>
  <si>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</si>
  <si>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</si>
  <si>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</si>
  <si>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</si>
  <si>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</si>
  <si>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</si>
  <si>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</si>
  <si>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</si>
  <si>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</si>
  <si>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</si>
  <si>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</si>
  <si>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</si>
  <si>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</si>
  <si>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</si>
  <si>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</si>
  <si>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</si>
  <si>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</si>
  <si>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</si>
  <si>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</si>
  <si>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</si>
  <si>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</si>
  <si>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</si>
  <si>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</si>
  <si>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</si>
  <si>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</si>
  <si>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</si>
  <si>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</si>
  <si>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</si>
  <si>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</si>
  <si>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</si>
  <si>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</si>
  <si>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</si>
  <si>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</si>
  <si>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</si>
  <si>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</si>
  <si>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</si>
  <si>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</si>
  <si>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</si>
  <si>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</si>
  <si>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</si>
  <si>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</si>
  <si>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</si>
  <si>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</si>
  <si>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</si>
  <si>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</si>
  <si>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</si>
  <si>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</si>
  <si>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</si>
  <si>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</si>
  <si>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</si>
  <si>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</si>
  <si>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</si>
  <si>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</si>
  <si>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</si>
  <si>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</si>
  <si>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</si>
  <si>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</si>
  <si>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</si>
  <si>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</si>
  <si>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</si>
  <si>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</si>
  <si>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</si>
  <si>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</si>
  <si>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</si>
  <si>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</si>
  <si>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</si>
  <si>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</si>
  <si>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</si>
  <si>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</si>
  <si>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</si>
  <si>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</si>
  <si>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</si>
  <si>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</si>
  <si>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</si>
  <si>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</si>
  <si>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</si>
  <si>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</si>
  <si>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</si>
  <si>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</si>
  <si>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</si>
  <si>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</si>
  <si>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</si>
  <si>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</si>
  <si>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</si>
  <si>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</si>
  <si>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</si>
  <si>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</si>
  <si>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</si>
  <si>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</si>
  <si>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</si>
  <si>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</si>
  <si>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</si>
  <si>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</si>
  <si>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</si>
  <si>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</si>
  <si>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</si>
  <si>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</si>
  <si>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</si>
  <si>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</si>
  <si>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</si>
  <si>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</si>
  <si>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</si>
  <si>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</si>
  <si>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</si>
  <si>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</si>
  <si>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</si>
  <si>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</si>
  <si>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</si>
  <si>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</si>
  <si>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</si>
  <si>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</si>
  <si>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</si>
  <si>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</si>
  <si>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</si>
  <si>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</si>
  <si>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</si>
  <si>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</si>
  <si>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</si>
  <si>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</si>
  <si>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</si>
  <si>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</si>
  <si>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</si>
  <si>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</si>
  <si>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</si>
  <si>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</si>
  <si>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</si>
  <si>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</si>
  <si>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</si>
  <si>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</si>
  <si>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</si>
  <si>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</si>
  <si>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</si>
  <si>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</si>
  <si>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</si>
  <si>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</si>
  <si>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</si>
  <si>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</si>
  <si>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</si>
  <si>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</si>
  <si>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</si>
  <si>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</si>
  <si>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</si>
  <si>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</si>
  <si>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</si>
  <si>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</si>
  <si>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</si>
  <si>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</si>
  <si>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</si>
  <si>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</si>
  <si>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</si>
  <si>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</si>
  <si>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</si>
  <si>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</si>
  <si>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</si>
  <si>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</si>
  <si>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</si>
  <si>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</si>
  <si>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</si>
  <si>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</si>
  <si>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</si>
  <si>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</si>
  <si>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</si>
  <si>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</si>
  <si>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</si>
  <si>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</si>
  <si>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</si>
  <si>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</si>
  <si>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</si>
  <si>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</si>
  <si>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</si>
  <si>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</si>
  <si>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</si>
  <si>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</si>
  <si>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</si>
  <si>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</si>
  <si>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</si>
  <si>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</si>
  <si>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</si>
  <si>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</si>
  <si>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</si>
  <si>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</si>
  <si>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</si>
  <si>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</si>
  <si>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</si>
  <si>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</si>
  <si>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</si>
  <si>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</si>
  <si>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</si>
  <si>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</si>
  <si>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</si>
  <si>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</si>
  <si>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</si>
  <si>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</si>
  <si>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</si>
  <si>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</si>
  <si>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</si>
  <si>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</si>
  <si>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</si>
  <si>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</si>
  <si>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</si>
  <si>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</si>
  <si>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</si>
  <si>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</si>
  <si>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</si>
  <si>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</si>
  <si>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</si>
  <si>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</si>
  <si>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</si>
  <si>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</si>
  <si>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</si>
  <si>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</si>
  <si>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</si>
  <si>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</si>
  <si>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</si>
  <si>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</si>
  <si>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</si>
  <si>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</si>
  <si>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</si>
  <si>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</si>
  <si>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</si>
  <si>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</si>
  <si>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</si>
  <si>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</si>
  <si>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</si>
  <si>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</si>
  <si>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</si>
  <si>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</si>
  <si>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</si>
  <si>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</si>
  <si>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</si>
  <si>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</si>
  <si>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</si>
  <si>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</si>
  <si>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</si>
  <si>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</si>
  <si>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</si>
  <si>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</si>
  <si>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</si>
  <si>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</si>
  <si>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</si>
  <si>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</si>
  <si>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</si>
  <si>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</si>
  <si>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</si>
  <si>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</si>
  <si>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</si>
  <si>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</si>
  <si>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</si>
  <si>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</si>
  <si>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</si>
  <si>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</si>
  <si>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</si>
  <si>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</si>
  <si>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</si>
  <si>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</si>
  <si>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</si>
  <si>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</si>
  <si>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</si>
  <si>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</si>
  <si>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</si>
  <si>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</si>
  <si>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</si>
  <si>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</si>
  <si>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</si>
  <si>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</si>
  <si>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</si>
  <si>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</si>
  <si>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</si>
  <si>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</si>
  <si>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</si>
  <si>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</si>
  <si>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</si>
  <si>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</si>
  <si>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</si>
  <si>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</si>
  <si>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</si>
  <si>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</si>
  <si>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</si>
  <si>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</si>
  <si>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</si>
  <si>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</si>
  <si>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</si>
  <si>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</si>
  <si>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</si>
  <si>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</si>
  <si>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</si>
  <si>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</si>
  <si>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</si>
  <si>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</si>
  <si>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</si>
  <si>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</si>
  <si>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</si>
  <si>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</si>
  <si>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</si>
  <si>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</si>
  <si>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</si>
  <si>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</si>
  <si>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</si>
  <si>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</si>
  <si>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</si>
  <si>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</si>
  <si>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</si>
  <si>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</si>
  <si>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</si>
  <si>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</si>
  <si>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</si>
  <si>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</si>
  <si>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</si>
  <si>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</si>
  <si>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</si>
  <si>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</si>
  <si>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</si>
  <si>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</si>
  <si>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</si>
  <si>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</si>
  <si>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</si>
  <si>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</si>
  <si>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</si>
  <si>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</si>
  <si>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</si>
  <si>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</si>
  <si>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</si>
  <si>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</si>
  <si>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</si>
  <si>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</si>
  <si>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</si>
  <si>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</si>
  <si>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</si>
  <si>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</si>
  <si>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</si>
  <si>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</si>
  <si>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</si>
  <si>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</si>
  <si>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</si>
  <si>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</si>
  <si>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</si>
  <si>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</si>
  <si>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</si>
  <si>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</si>
  <si>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</si>
  <si>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</si>
  <si>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</si>
  <si>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</si>
  <si>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</si>
  <si>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</si>
  <si>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</si>
  <si>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</si>
  <si>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</si>
  <si>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</si>
  <si>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</si>
  <si>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</si>
  <si>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</si>
  <si>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</si>
  <si>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</si>
  <si>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</si>
  <si>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</si>
  <si>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</si>
  <si>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</si>
  <si>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</si>
  <si>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</si>
  <si>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</si>
  <si>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</si>
  <si>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</si>
  <si>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</si>
  <si>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</si>
  <si>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</si>
  <si>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</si>
  <si>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</si>
  <si>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</si>
  <si>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</si>
  <si>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</si>
  <si>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</si>
  <si>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</si>
  <si>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</si>
  <si>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</si>
  <si>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</si>
  <si>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</si>
  <si>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</si>
  <si>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</si>
  <si>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</si>
  <si>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</si>
  <si>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</si>
  <si>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</si>
  <si>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</si>
  <si>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</si>
  <si>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</si>
  <si>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</si>
  <si>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</si>
  <si>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</si>
  <si>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</si>
  <si>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</si>
  <si>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</si>
  <si>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</si>
  <si>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</si>
  <si>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</si>
  <si>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</si>
  <si>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</si>
  <si>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</si>
  <si>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</si>
  <si>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</si>
  <si>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</si>
  <si>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</si>
  <si>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</si>
  <si>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</si>
  <si>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</si>
  <si>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</si>
  <si>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</si>
  <si>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</si>
  <si>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</si>
  <si>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</si>
  <si>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</si>
  <si>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</si>
  <si>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</si>
  <si>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</si>
  <si>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</si>
  <si>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</si>
  <si>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</si>
  <si>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</si>
  <si>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</si>
  <si>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</si>
  <si>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</si>
  <si>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</si>
  <si>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</si>
  <si>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</si>
  <si>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</si>
  <si>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</si>
  <si>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</si>
  <si>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</si>
  <si>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</si>
  <si>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</si>
  <si>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</si>
  <si>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</si>
  <si>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</si>
  <si>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</si>
  <si>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</si>
  <si>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</si>
  <si>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</si>
  <si>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</si>
  <si>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</si>
  <si>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</si>
  <si>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</si>
  <si>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</si>
  <si>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</si>
  <si>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</si>
  <si>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</si>
  <si>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</si>
  <si>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</si>
  <si>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</si>
  <si>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</si>
  <si>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</si>
  <si>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</si>
  <si>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</si>
  <si>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</si>
  <si>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</si>
  <si>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</si>
  <si>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</si>
  <si>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</si>
  <si>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</si>
  <si>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</si>
  <si>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</si>
  <si>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</si>
  <si>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</si>
  <si>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</si>
  <si>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</si>
  <si>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</si>
  <si>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</si>
  <si>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</si>
  <si>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</si>
  <si>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</si>
  <si>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</si>
  <si>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</si>
  <si>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</si>
  <si>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</si>
  <si>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</si>
  <si>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</si>
  <si>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</si>
  <si>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</si>
  <si>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</si>
  <si>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</si>
  <si>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</si>
  <si>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</si>
  <si>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</si>
  <si>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</si>
  <si>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</si>
  <si>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</si>
  <si>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</si>
  <si>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</si>
  <si>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</si>
  <si>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</si>
  <si>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</si>
  <si>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</si>
  <si>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</si>
  <si>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</si>
  <si>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</si>
  <si>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</si>
  <si>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</si>
  <si>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</si>
  <si>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</si>
  <si>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</si>
  <si>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</si>
  <si>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</si>
  <si>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</si>
  <si>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</si>
  <si>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</si>
  <si>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</si>
  <si>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</si>
  <si>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</si>
  <si>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</si>
  <si>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</si>
  <si>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</si>
  <si>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</si>
  <si>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</si>
  <si>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</si>
  <si>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</si>
  <si>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</si>
  <si>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</si>
  <si>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</si>
  <si>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</si>
  <si>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</si>
  <si>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</si>
  <si>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</si>
  <si>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</si>
  <si>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</si>
  <si>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</si>
  <si>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</si>
  <si>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</si>
  <si>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</si>
  <si>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</si>
  <si>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</si>
  <si>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</si>
  <si>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</si>
  <si>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</si>
  <si>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</si>
  <si>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</si>
  <si>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</si>
  <si>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</si>
  <si>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</si>
  <si>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</si>
  <si>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</si>
  <si>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</si>
  <si>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</si>
  <si>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</si>
  <si>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</si>
  <si>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</si>
  <si>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</si>
  <si>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</si>
  <si>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</si>
  <si>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</si>
  <si>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</si>
  <si>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</si>
  <si>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</si>
  <si>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</si>
  <si>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</si>
  <si>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</si>
  <si>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</si>
  <si>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</si>
  <si>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</si>
  <si>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</si>
  <si>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</si>
  <si>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</si>
  <si>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</si>
  <si>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</si>
  <si>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</si>
  <si>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</si>
  <si>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</si>
  <si>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</si>
  <si>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</si>
  <si>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</si>
  <si>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</si>
  <si>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</si>
  <si>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</si>
  <si>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</si>
  <si>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</si>
  <si>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</si>
  <si>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</si>
  <si>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</si>
  <si>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</si>
  <si>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</si>
  <si>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</si>
  <si>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</si>
  <si>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</si>
  <si>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</si>
  <si>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</si>
  <si>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</si>
  <si>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</si>
  <si>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</si>
  <si>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</si>
  <si>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</si>
  <si>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</si>
  <si>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</si>
  <si>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</si>
  <si>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</si>
  <si>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</si>
  <si>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</si>
  <si>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</si>
  <si>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</si>
  <si>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</si>
  <si>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</si>
  <si>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</si>
  <si>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</si>
  <si>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</si>
  <si>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</si>
  <si>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</si>
  <si>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</si>
  <si>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</si>
  <si>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</si>
  <si>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</si>
  <si>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</si>
  <si>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</si>
  <si>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</si>
  <si>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</si>
  <si>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</si>
  <si>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</si>
  <si>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</si>
  <si>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</si>
  <si>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</si>
  <si>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</si>
  <si>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</si>
  <si>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</si>
  <si>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</si>
  <si>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</si>
  <si>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</si>
  <si>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</si>
  <si>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</si>
  <si>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</si>
  <si>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</si>
  <si>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</si>
  <si>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</si>
  <si>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</si>
  <si>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</si>
  <si>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</si>
  <si>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</si>
  <si>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</si>
  <si>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</si>
  <si>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</si>
  <si>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</si>
  <si>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</si>
  <si>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</si>
  <si>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</si>
  <si>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</si>
  <si>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</si>
  <si>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</si>
  <si>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</si>
  <si>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</si>
  <si>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</si>
  <si>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</si>
  <si>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</si>
  <si>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</si>
  <si>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</si>
  <si>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</si>
  <si>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</si>
  <si>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</si>
  <si>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</si>
  <si>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</si>
  <si>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</si>
  <si>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</si>
  <si>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</si>
  <si>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</si>
  <si>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</si>
  <si>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</si>
  <si>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</si>
  <si>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</si>
  <si>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</si>
  <si>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</si>
  <si>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</si>
  <si>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</si>
  <si>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</si>
  <si>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</si>
  <si>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</si>
  <si>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</si>
  <si>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</si>
  <si>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</si>
  <si>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</si>
  <si>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</si>
  <si>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</si>
  <si>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</si>
  <si>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</si>
  <si>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</si>
  <si>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</si>
  <si>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</si>
  <si>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</si>
  <si>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</si>
  <si>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</si>
  <si>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</si>
  <si>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</si>
  <si>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</si>
  <si>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</si>
  <si>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</si>
  <si>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</si>
  <si>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</si>
  <si>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</si>
  <si>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</si>
  <si>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</si>
  <si>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</si>
  <si>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</si>
  <si>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</si>
  <si>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</si>
  <si>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</si>
  <si>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</si>
  <si>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</si>
  <si>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</si>
  <si>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</si>
  <si>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</si>
  <si>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</si>
  <si>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</si>
  <si>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</si>
  <si>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</si>
  <si>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</si>
  <si>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</si>
  <si>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</si>
  <si>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</si>
  <si>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</si>
  <si>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</si>
  <si>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</si>
  <si>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</si>
  <si>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</si>
  <si>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</si>
  <si>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</si>
  <si>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</si>
  <si>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</si>
  <si>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</si>
  <si>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</si>
  <si>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</si>
  <si>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</si>
  <si>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</si>
  <si>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</si>
  <si>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</si>
  <si>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</si>
  <si>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</si>
  <si>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</si>
  <si>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</si>
  <si>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</si>
  <si>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</si>
  <si>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</si>
  <si>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</si>
  <si>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</si>
  <si>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</si>
  <si>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</si>
  <si>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</si>
  <si>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</si>
  <si>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</si>
  <si>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</si>
  <si>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</si>
  <si>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</si>
  <si>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</si>
  <si>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</si>
  <si>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</si>
  <si>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</si>
  <si>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</si>
  <si>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</si>
  <si>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</si>
  <si>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</si>
  <si>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</si>
  <si>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</si>
  <si>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</si>
  <si>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</si>
  <si>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</si>
  <si>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</si>
  <si>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</si>
  <si>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</si>
  <si>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</si>
  <si>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</si>
  <si>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</si>
  <si>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</si>
  <si>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</si>
  <si>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</si>
  <si>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</si>
  <si>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</si>
  <si>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</si>
  <si>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</si>
  <si>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</si>
  <si>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</si>
  <si>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</si>
  <si>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</si>
  <si>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</si>
  <si>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</si>
  <si>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</si>
  <si>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</si>
  <si>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</si>
  <si>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</si>
  <si>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</si>
  <si>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</si>
  <si>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</si>
  <si>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</si>
  <si>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</si>
  <si>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</si>
  <si>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</si>
  <si>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</si>
  <si>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</si>
  <si>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</si>
  <si>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</si>
  <si>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</si>
  <si>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</si>
  <si>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</si>
  <si>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</si>
  <si>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</si>
  <si>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</si>
  <si>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</si>
  <si>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</si>
  <si>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</si>
  <si>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</si>
  <si>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</si>
  <si>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</si>
  <si>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</si>
  <si>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</si>
  <si>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</si>
  <si>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</si>
  <si>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</si>
  <si>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</si>
  <si>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</si>
  <si>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</si>
  <si>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</si>
  <si>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</si>
  <si>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</si>
  <si>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</si>
  <si>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</si>
  <si>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</si>
  <si>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</si>
  <si>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</si>
  <si>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</si>
  <si>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</si>
  <si>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</si>
  <si>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</si>
  <si>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</si>
  <si>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</si>
  <si>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</si>
  <si>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</si>
  <si>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</si>
  <si>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</si>
  <si>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</si>
  <si>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</si>
  <si>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</si>
  <si>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</si>
  <si>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</si>
  <si>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</si>
  <si>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</si>
  <si>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</si>
  <si>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</si>
  <si>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</si>
  <si>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</si>
  <si>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</si>
  <si>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</si>
  <si>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</si>
  <si>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</si>
  <si>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</si>
  <si>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</si>
  <si>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</si>
  <si>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</si>
  <si>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</si>
  <si>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</si>
  <si>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</si>
  <si>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</si>
  <si>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</si>
  <si>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</si>
  <si>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</si>
  <si>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</si>
  <si>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</si>
  <si>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</si>
  <si>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</si>
  <si>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</si>
  <si>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</si>
  <si>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</si>
  <si>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</si>
  <si>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</si>
  <si>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</si>
  <si>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</si>
  <si>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</si>
  <si>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</si>
  <si>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</si>
  <si>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</si>
  <si>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</si>
  <si>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</si>
  <si>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</si>
  <si>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</si>
  <si>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</si>
  <si>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</si>
  <si>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</si>
  <si>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</si>
  <si>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</si>
  <si>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</si>
  <si>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</si>
  <si>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</si>
  <si>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</si>
  <si>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</si>
  <si>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</si>
  <si>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</si>
  <si>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</si>
  <si>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</si>
  <si>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</si>
  <si>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</si>
  <si>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</si>
  <si>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</si>
  <si>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</si>
  <si>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</si>
  <si>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</si>
  <si>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</si>
  <si>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</si>
  <si>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</si>
  <si>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</si>
  <si>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</si>
  <si>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</si>
  <si>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</si>
  <si>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</si>
  <si>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</si>
  <si>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</si>
  <si>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</si>
  <si>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</si>
  <si>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</si>
  <si>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</si>
  <si>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</si>
  <si>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</si>
  <si>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</si>
  <si>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</si>
  <si>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</si>
  <si>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</si>
  <si>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</si>
  <si>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</si>
  <si>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</si>
  <si>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</si>
  <si>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</si>
  <si>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</si>
  <si>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</si>
  <si>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</si>
  <si>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</si>
  <si>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</si>
  <si>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</si>
  <si>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</si>
  <si>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</si>
  <si>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</si>
  <si>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</si>
  <si>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</si>
  <si>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</si>
  <si>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</si>
  <si>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</si>
  <si>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</si>
  <si>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</si>
  <si>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</si>
  <si>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</si>
  <si>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</si>
  <si>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</si>
  <si>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</si>
  <si>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</si>
  <si>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</si>
  <si>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</si>
  <si>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</si>
  <si>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</si>
  <si>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</si>
  <si>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</si>
  <si>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</si>
  <si>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</si>
  <si>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</si>
  <si>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</si>
  <si>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</si>
  <si>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</si>
  <si>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</si>
  <si>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</si>
  <si>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</si>
  <si>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</si>
  <si>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</si>
  <si>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</si>
  <si>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</si>
  <si>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</si>
  <si>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</si>
  <si>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</si>
  <si>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</si>
  <si>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</si>
  <si>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</si>
  <si>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</si>
  <si>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</si>
  <si>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</si>
  <si>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</si>
  <si>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</si>
  <si>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</si>
  <si>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</si>
  <si>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</si>
  <si>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</si>
  <si>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</si>
  <si>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</si>
  <si>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</si>
  <si>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</si>
  <si>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</si>
  <si>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</si>
  <si>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</si>
  <si>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</si>
  <si>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</si>
  <si>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</si>
  <si>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</si>
  <si>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</si>
  <si>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</si>
  <si>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</si>
  <si>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</si>
  <si>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</si>
  <si>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</si>
  <si>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</si>
  <si>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</si>
  <si>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</si>
  <si>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</si>
  <si>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</si>
  <si>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</si>
  <si>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</si>
  <si>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</si>
  <si>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</si>
  <si>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</si>
  <si>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</si>
  <si>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</si>
  <si>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</si>
  <si>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</si>
  <si>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</si>
  <si>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</si>
  <si>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</si>
  <si>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</si>
  <si>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</si>
  <si>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</si>
  <si>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</si>
  <si>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</si>
  <si>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</si>
  <si>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</si>
  <si>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</si>
  <si>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</si>
  <si>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</si>
  <si>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</si>
  <si>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</si>
  <si>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</si>
  <si>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</si>
  <si>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</si>
  <si>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</si>
  <si>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</si>
  <si>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</si>
  <si>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</si>
  <si>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</si>
  <si>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</si>
  <si>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</si>
  <si>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</si>
  <si>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</si>
  <si>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</si>
  <si>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</si>
  <si>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</si>
  <si>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</si>
  <si>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</si>
  <si>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</si>
  <si>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</si>
  <si>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</si>
  <si>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</si>
  <si>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</si>
  <si>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</si>
  <si>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</si>
  <si>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</si>
  <si>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</si>
  <si>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</si>
  <si>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</si>
  <si>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</si>
  <si>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</si>
  <si>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</si>
  <si>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</si>
  <si>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</si>
  <si>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</si>
  <si>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</si>
  <si>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</si>
  <si>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</si>
  <si>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</si>
  <si>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</si>
  <si>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</si>
  <si>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</si>
  <si>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</si>
  <si>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</si>
  <si>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</si>
  <si>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</si>
  <si>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</si>
  <si>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</si>
  <si>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</si>
  <si>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</si>
  <si>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</si>
  <si>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</si>
  <si>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</si>
  <si>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</si>
  <si>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</si>
  <si>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</si>
  <si>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</si>
  <si>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</si>
  <si>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</si>
  <si>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</si>
  <si>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</si>
  <si>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</si>
  <si>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</si>
  <si>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</si>
  <si>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</si>
  <si>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</si>
  <si>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</si>
  <si>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</si>
  <si>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</si>
  <si>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</si>
  <si>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</si>
  <si>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</si>
  <si>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</si>
  <si>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</si>
  <si>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</si>
  <si>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</si>
  <si>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</si>
  <si>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</si>
  <si>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</si>
  <si>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</si>
  <si>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</si>
  <si>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</si>
  <si>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</si>
  <si>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</si>
  <si>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</si>
  <si>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</si>
  <si>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</si>
  <si>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</si>
  <si>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</si>
  <si>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</si>
  <si>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</si>
  <si>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</si>
  <si>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</si>
  <si>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</si>
  <si>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</si>
  <si>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</si>
  <si>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</si>
  <si>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</si>
  <si>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</si>
  <si>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</si>
  <si>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</si>
  <si>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</si>
  <si>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</si>
  <si>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</si>
  <si>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</si>
  <si>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</si>
  <si>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</si>
  <si>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</si>
  <si>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</si>
  <si>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</si>
  <si>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</si>
  <si>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</si>
  <si>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</si>
  <si>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</si>
  <si>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</si>
  <si>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</si>
  <si>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</si>
  <si>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</si>
  <si>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</si>
  <si>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</si>
  <si>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</si>
  <si>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</si>
  <si>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</si>
  <si>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</si>
  <si>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</si>
  <si>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</si>
  <si>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</si>
  <si>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</si>
  <si>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</si>
  <si>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</si>
  <si>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</si>
  <si>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</si>
  <si>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</si>
  <si>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</si>
  <si>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</si>
  <si>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</si>
  <si>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</si>
  <si>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</si>
  <si>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</si>
  <si>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</si>
  <si>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</si>
  <si>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</si>
  <si>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</si>
  <si>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</si>
  <si>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</si>
  <si>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</si>
  <si>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</si>
  <si>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</si>
  <si>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</si>
  <si>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</si>
  <si>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</si>
  <si>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</si>
  <si>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</si>
  <si>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</si>
  <si>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</si>
  <si>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</si>
  <si>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</si>
  <si>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</si>
  <si>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</si>
  <si>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</si>
  <si>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</si>
  <si>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</si>
  <si>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</si>
  <si>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</si>
  <si>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</si>
  <si>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</si>
  <si>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</si>
  <si>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</si>
  <si>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</si>
  <si>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</si>
  <si>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</si>
  <si>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</si>
  <si>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</si>
  <si>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</si>
  <si>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</si>
  <si>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</si>
  <si>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</si>
  <si>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</si>
  <si>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</si>
  <si>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</si>
  <si>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</si>
  <si>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</si>
  <si>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</si>
  <si>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</si>
  <si>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</si>
  <si>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</si>
  <si>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</si>
  <si>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</si>
  <si>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</si>
  <si>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</si>
  <si>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</si>
  <si>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</si>
  <si>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</si>
  <si>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</si>
  <si>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</si>
  <si>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</si>
  <si>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</si>
  <si>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</si>
  <si>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</si>
  <si>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</si>
  <si>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</si>
  <si>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</si>
  <si>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</si>
  <si>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</si>
  <si>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</si>
  <si>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</si>
  <si>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</si>
  <si>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</si>
  <si>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</si>
  <si>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</si>
  <si>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</si>
  <si>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</si>
  <si>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</si>
  <si>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</si>
  <si>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</si>
  <si>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</si>
  <si>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</si>
  <si>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</si>
  <si>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</si>
  <si>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</si>
  <si>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</si>
  <si>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</si>
  <si>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</si>
  <si>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</si>
  <si>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</si>
  <si>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</si>
  <si>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</si>
  <si>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</si>
  <si>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</si>
  <si>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</si>
  <si>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</si>
  <si>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</si>
  <si>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</si>
  <si>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</si>
  <si>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</si>
  <si>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</si>
  <si>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</si>
  <si>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</si>
  <si>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</si>
  <si>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</si>
  <si>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</si>
  <si>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</si>
  <si>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</si>
  <si>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</si>
  <si>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</si>
  <si>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</si>
  <si>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</si>
  <si>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</si>
  <si>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</si>
  <si>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</si>
  <si>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</si>
  <si>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</si>
  <si>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</si>
  <si>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</si>
  <si>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</si>
  <si>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</si>
  <si>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</si>
  <si>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</si>
  <si>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</si>
  <si>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</si>
  <si>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</si>
  <si>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</si>
  <si>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</si>
  <si>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</si>
  <si>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</si>
  <si>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</si>
  <si>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</si>
  <si>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</si>
  <si>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</si>
  <si>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</si>
  <si>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</si>
  <si>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</si>
  <si>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</si>
  <si>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</si>
  <si>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</si>
  <si>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</si>
  <si>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</si>
  <si>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</si>
  <si>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</si>
  <si>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</si>
  <si>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</si>
  <si>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</si>
  <si>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</si>
  <si>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</si>
  <si>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</si>
  <si>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</si>
  <si>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</si>
  <si>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</si>
  <si>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</si>
  <si>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</si>
  <si>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</si>
  <si>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</si>
  <si>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</si>
  <si>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</si>
  <si>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</si>
  <si>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</si>
  <si>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</si>
  <si>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</si>
  <si>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</si>
  <si>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</si>
  <si>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</si>
  <si>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</si>
  <si>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</si>
  <si>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</si>
  <si>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</si>
  <si>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</si>
  <si>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</si>
  <si>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</si>
  <si>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</si>
  <si>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</si>
  <si>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</si>
  <si>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</si>
  <si>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</si>
  <si>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</si>
  <si>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</si>
  <si>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</si>
  <si>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</si>
  <si>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</si>
  <si>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</si>
  <si>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</si>
  <si>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</si>
  <si>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</si>
  <si>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</si>
  <si>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</si>
  <si>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</si>
  <si>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</si>
  <si>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</si>
  <si>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</si>
  <si>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</si>
  <si>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</si>
  <si>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</si>
  <si>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</si>
  <si>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</si>
  <si>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</si>
  <si>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</si>
  <si>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</si>
  <si>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</si>
  <si>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</si>
  <si>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</si>
  <si>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</si>
  <si>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</si>
  <si>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</si>
  <si>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</si>
  <si>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</si>
  <si>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</si>
  <si>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</si>
  <si>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</si>
  <si>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</si>
  <si>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</si>
  <si>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</si>
  <si>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</si>
  <si>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</si>
  <si>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</si>
  <si>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</si>
  <si>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</si>
  <si>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</si>
  <si>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</si>
  <si>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</si>
  <si>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</si>
  <si>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</si>
  <si>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</si>
  <si>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</si>
  <si>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</si>
  <si>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</si>
  <si>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</si>
  <si>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</si>
  <si>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</si>
  <si>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</si>
  <si>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</si>
  <si>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</si>
  <si>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</si>
  <si>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</si>
  <si>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</si>
  <si>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</si>
  <si>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</si>
  <si>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</si>
  <si>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</si>
  <si>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</si>
  <si>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</si>
  <si>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</si>
  <si>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</si>
  <si>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</si>
  <si>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</si>
  <si>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</si>
  <si>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</si>
  <si>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</si>
  <si>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</si>
  <si>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</si>
  <si>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</si>
  <si>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</si>
  <si>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</si>
  <si>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</si>
  <si>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</si>
  <si>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</si>
  <si>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</si>
  <si>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</si>
  <si>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</si>
  <si>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</si>
  <si>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</si>
  <si>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</si>
  <si>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</si>
  <si>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</si>
  <si>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</si>
  <si>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</si>
  <si>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</si>
  <si>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</si>
  <si>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</si>
  <si>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</si>
  <si>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</si>
  <si>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</si>
  <si>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</si>
  <si>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</si>
  <si>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</si>
  <si>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</si>
  <si>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</si>
  <si>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</si>
  <si>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</si>
  <si>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</si>
  <si>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</si>
  <si>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</si>
  <si>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</si>
  <si>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</si>
  <si>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</si>
  <si>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</si>
  <si>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</si>
  <si>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</si>
  <si>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</si>
  <si>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</si>
  <si>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</si>
  <si>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</si>
  <si>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</si>
  <si>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</si>
  <si>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</si>
  <si>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</si>
  <si>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</si>
  <si>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</si>
  <si>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</si>
  <si>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</si>
  <si>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</si>
  <si>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</si>
  <si>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</si>
  <si>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</si>
  <si>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</si>
  <si>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</si>
  <si>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</si>
  <si>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</si>
  <si>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</si>
  <si>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</si>
  <si>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</si>
  <si>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</si>
  <si>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</si>
  <si>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</si>
  <si>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</si>
  <si>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</si>
  <si>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</si>
  <si>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</si>
  <si>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</si>
  <si>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</si>
  <si>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</si>
  <si>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</si>
  <si>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</si>
  <si>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</si>
  <si>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</si>
  <si>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</si>
  <si>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</si>
  <si>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</si>
  <si>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</si>
  <si>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</si>
  <si>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</si>
  <si>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</si>
  <si>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</si>
  <si>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</si>
  <si>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</si>
  <si>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</si>
  <si>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</si>
  <si>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</si>
  <si>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</si>
  <si>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</si>
  <si>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</si>
  <si>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</si>
  <si>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</si>
  <si>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</si>
  <si>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</si>
  <si>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</si>
  <si>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</si>
  <si>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</si>
  <si>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</si>
  <si>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</si>
  <si>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</si>
  <si>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</si>
  <si>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</si>
  <si>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</si>
  <si>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</si>
  <si>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</si>
  <si>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</si>
  <si>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</si>
  <si>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</si>
  <si>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</si>
  <si>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</si>
  <si>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</si>
  <si>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</si>
  <si>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</si>
  <si>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</si>
  <si>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</si>
  <si>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</si>
  <si>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</si>
  <si>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</si>
  <si>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</si>
  <si>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</si>
  <si>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</si>
  <si>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</si>
  <si>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</si>
  <si>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</si>
  <si>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</si>
  <si>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</si>
  <si>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</si>
  <si>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</si>
  <si>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</si>
  <si>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</si>
  <si>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</si>
  <si>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</si>
  <si>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</si>
  <si>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</si>
  <si>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</si>
  <si>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</si>
  <si>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</si>
  <si>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</si>
  <si>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</si>
  <si>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</si>
  <si>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</si>
  <si>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</si>
  <si>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</si>
  <si>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</si>
  <si>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</si>
  <si>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</si>
  <si>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</si>
  <si>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</si>
  <si>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</si>
  <si>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</si>
  <si>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</si>
  <si>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</si>
  <si>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</si>
  <si>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</si>
  <si>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</si>
  <si>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</si>
  <si>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</si>
  <si>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</si>
  <si>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</si>
  <si>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</si>
  <si>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</si>
  <si>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</si>
  <si>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</si>
  <si>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</si>
  <si>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</si>
  <si>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</si>
  <si>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</si>
  <si>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</si>
  <si>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</si>
  <si>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</si>
  <si>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</si>
  <si>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</si>
  <si>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</si>
  <si>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</si>
  <si>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</si>
  <si>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</si>
  <si>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</si>
  <si>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</si>
  <si>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</si>
  <si>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</si>
  <si>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</si>
  <si>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</si>
  <si>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</si>
  <si>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</si>
  <si>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</si>
  <si>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</si>
  <si>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</si>
  <si>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</si>
  <si>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</si>
  <si>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</si>
  <si>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</si>
  <si>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</si>
  <si>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</si>
  <si>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</si>
  <si>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</si>
  <si>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</si>
  <si>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</si>
  <si>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</si>
  <si>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</si>
  <si>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</si>
  <si>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</si>
  <si>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</si>
  <si>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</si>
  <si>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</si>
  <si>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</si>
  <si>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</si>
  <si>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</si>
  <si>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</si>
  <si>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</si>
  <si>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</si>
  <si>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</si>
  <si>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</si>
  <si>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</si>
  <si>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</si>
  <si>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</si>
  <si>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</si>
  <si>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</si>
  <si>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</si>
  <si>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</si>
  <si>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</si>
  <si>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</si>
  <si>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</si>
  <si>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</si>
  <si>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</si>
  <si>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</si>
  <si>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</si>
  <si>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</si>
  <si>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</si>
  <si>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</si>
  <si>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</si>
  <si>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</si>
  <si>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</si>
  <si>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</si>
  <si>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</si>
  <si>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</si>
  <si>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</si>
  <si>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</si>
  <si>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</si>
  <si>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</si>
  <si>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</si>
  <si>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</si>
  <si>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</si>
  <si>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</si>
  <si>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</si>
  <si>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</si>
  <si>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</si>
  <si>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</si>
  <si>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</si>
  <si>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</si>
  <si>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</si>
  <si>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</si>
  <si>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</si>
  <si>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</si>
  <si>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</si>
  <si>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</si>
  <si>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</si>
  <si>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</si>
  <si>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</si>
  <si>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</si>
  <si>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</si>
  <si>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</si>
  <si>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</si>
  <si>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</si>
  <si>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</si>
  <si>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</si>
  <si>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</si>
  <si>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</si>
  <si>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</si>
  <si>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</si>
  <si>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</si>
  <si>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</si>
  <si>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</si>
  <si>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</si>
  <si>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</si>
  <si>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</si>
  <si>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</si>
  <si>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</si>
  <si>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</si>
  <si>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</si>
  <si>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</si>
  <si>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</si>
  <si>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</si>
  <si>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</si>
  <si>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</si>
  <si>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</si>
  <si>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</si>
  <si>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</si>
  <si>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</si>
  <si>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</si>
  <si>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</si>
  <si>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</si>
  <si>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</si>
  <si>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</si>
  <si>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</si>
  <si>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</si>
  <si>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</si>
  <si>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</si>
  <si>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</si>
  <si>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</si>
  <si>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</si>
  <si>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</si>
  <si>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</si>
  <si>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</si>
  <si>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</si>
  <si>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</si>
  <si>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</si>
  <si>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</si>
  <si>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</si>
  <si>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</si>
  <si>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</si>
  <si>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</si>
  <si>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</si>
  <si>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</si>
  <si>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</si>
  <si>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</si>
  <si>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</si>
  <si>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</si>
  <si>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</si>
  <si>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</si>
  <si>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</si>
  <si>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</si>
  <si>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</si>
  <si>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</si>
  <si>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</si>
  <si>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</si>
  <si>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</si>
  <si>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</si>
  <si>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</si>
  <si>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</si>
  <si>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</si>
  <si>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</si>
  <si>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</si>
  <si>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</si>
  <si>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</si>
  <si>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</si>
  <si>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</si>
  <si>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</si>
  <si>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</si>
  <si>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</si>
  <si>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</si>
  <si>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</si>
  <si>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</si>
  <si>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</si>
  <si>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</si>
  <si>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</si>
  <si>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</si>
  <si>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</si>
  <si>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</si>
  <si>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</si>
  <si>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</si>
  <si>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</si>
  <si>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</si>
  <si>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</si>
  <si>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</si>
  <si>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</si>
  <si>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</si>
  <si>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</si>
  <si>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</si>
  <si>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</si>
  <si>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</si>
  <si>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</si>
  <si>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</si>
  <si>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</si>
  <si>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</si>
  <si>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</si>
  <si>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</si>
  <si>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</si>
  <si>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</si>
  <si>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</si>
  <si>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</si>
  <si>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</si>
  <si>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</si>
  <si>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</si>
  <si>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</si>
  <si>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</si>
  <si>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</si>
  <si>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</si>
  <si>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</si>
  <si>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</si>
  <si>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</si>
  <si>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</si>
  <si>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</si>
  <si>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</si>
  <si>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</si>
  <si>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</si>
  <si>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</si>
  <si>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</si>
  <si>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</si>
  <si>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</si>
  <si>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</si>
  <si>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</si>
  <si>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</si>
  <si>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</si>
  <si>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</si>
  <si>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</si>
  <si>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</si>
  <si>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</si>
  <si>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</si>
  <si>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</si>
  <si>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</si>
  <si>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</si>
  <si>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</si>
  <si>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</si>
  <si>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</si>
  <si>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</si>
  <si>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</si>
  <si>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</si>
  <si>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</si>
  <si>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</si>
  <si>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</si>
  <si>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</si>
  <si>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</si>
  <si>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</si>
  <si>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</si>
  <si>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</si>
  <si>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</si>
  <si>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</si>
  <si>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</si>
  <si>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</si>
  <si>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</si>
  <si>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</si>
  <si>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</si>
  <si>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</si>
  <si>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</si>
  <si>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</si>
  <si>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</si>
  <si>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</si>
  <si>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</si>
  <si>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</si>
  <si>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</si>
  <si>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</si>
  <si>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</si>
  <si>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</si>
  <si>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</si>
  <si>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</si>
  <si>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</si>
  <si>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</si>
  <si>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</si>
  <si>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</si>
  <si>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</si>
  <si>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</si>
  <si>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</si>
  <si>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</si>
  <si>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</si>
  <si>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</si>
  <si>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</si>
  <si>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</si>
  <si>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</si>
  <si>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</si>
  <si>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</si>
  <si>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</si>
  <si>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</si>
  <si>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</si>
  <si>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</si>
  <si>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</si>
  <si>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</si>
  <si>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</si>
  <si>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</si>
  <si>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</si>
  <si>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</si>
  <si>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</si>
  <si>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</si>
  <si>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</si>
  <si>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</si>
  <si>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</si>
  <si>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</si>
  <si>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</si>
  <si>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</si>
  <si>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</si>
  <si>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</si>
  <si>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</si>
  <si>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</si>
  <si>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</si>
  <si>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</si>
  <si>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</si>
  <si>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</si>
  <si>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</si>
  <si>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</si>
  <si>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</si>
  <si>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</si>
  <si>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</si>
  <si>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</si>
  <si>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</si>
  <si>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</si>
  <si>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</si>
  <si>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</si>
  <si>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</si>
  <si>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</si>
  <si>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</si>
  <si>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</si>
  <si>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</si>
  <si>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</si>
  <si>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</si>
  <si>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</si>
  <si>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</si>
  <si>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</si>
  <si>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</si>
  <si>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</si>
  <si>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</si>
  <si>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</si>
  <si>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</si>
  <si>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</si>
  <si>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</si>
  <si>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</si>
  <si>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</si>
  <si>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</si>
  <si>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</si>
  <si>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</si>
  <si>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</si>
  <si>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</si>
  <si>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</si>
  <si>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</si>
  <si>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</si>
  <si>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</si>
  <si>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</si>
  <si>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</si>
  <si>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</si>
  <si>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</si>
  <si>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</si>
  <si>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</si>
  <si>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</si>
  <si>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</si>
  <si>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</si>
  <si>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</si>
  <si>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</si>
  <si>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</si>
  <si>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</si>
  <si>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</si>
  <si>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</si>
  <si>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</si>
  <si>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</si>
  <si>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</si>
  <si>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</si>
  <si>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</si>
  <si>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</si>
  <si>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</si>
  <si>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</si>
  <si>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</si>
  <si>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</si>
  <si>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</si>
  <si>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</si>
  <si>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</si>
  <si>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</si>
  <si>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</si>
  <si>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</si>
  <si>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</si>
  <si>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</si>
  <si>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</si>
  <si>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</si>
  <si>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</si>
  <si>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</si>
  <si>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</si>
  <si>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</si>
  <si>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</si>
  <si>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</si>
  <si>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</si>
  <si>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</si>
  <si>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</si>
  <si>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</si>
  <si>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</si>
  <si>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</si>
  <si>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</si>
  <si>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</si>
  <si>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</si>
  <si>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</si>
  <si>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</si>
  <si>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</si>
  <si>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</si>
  <si>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</si>
  <si>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</si>
  <si>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</si>
  <si>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</si>
  <si>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</si>
  <si>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</si>
  <si>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</si>
  <si>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</si>
  <si>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</si>
  <si>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</si>
  <si>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</si>
  <si>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</si>
  <si>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</si>
  <si>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</si>
  <si>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</si>
  <si>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</si>
  <si>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</si>
  <si>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</si>
  <si>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</si>
  <si>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</si>
  <si>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</si>
  <si>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</si>
  <si>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</si>
  <si>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</si>
  <si>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</si>
  <si>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</si>
  <si>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</si>
  <si>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</si>
  <si>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</si>
  <si>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</si>
  <si>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</si>
  <si>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</si>
  <si>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</si>
  <si>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</si>
  <si>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</si>
  <si>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</si>
  <si>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</si>
  <si>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</si>
  <si>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</si>
  <si>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</si>
  <si>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</si>
  <si>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</si>
  <si>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</si>
  <si>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</si>
  <si>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</si>
  <si>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</si>
  <si>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</si>
  <si>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</si>
  <si>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</si>
  <si>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</si>
  <si>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</si>
  <si>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</si>
  <si>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</si>
  <si>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</si>
  <si>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</si>
  <si>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</si>
  <si>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</si>
  <si>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</si>
  <si>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</si>
  <si>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</si>
  <si>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</si>
  <si>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</si>
  <si>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</si>
  <si>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</si>
  <si>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</si>
  <si>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</si>
  <si>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</si>
  <si>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</si>
  <si>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</si>
  <si>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</si>
  <si>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</si>
  <si>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</si>
  <si>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</si>
  <si>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</si>
  <si>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</si>
  <si>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</si>
  <si>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</si>
  <si>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</si>
  <si>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</si>
  <si>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</si>
  <si>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</si>
  <si>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</si>
  <si>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</si>
  <si>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</si>
  <si>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</si>
  <si>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</si>
  <si>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</si>
  <si>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</si>
  <si>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</si>
  <si>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</si>
  <si>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</si>
  <si>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</si>
  <si>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</si>
  <si>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</si>
  <si>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</si>
  <si>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</si>
  <si>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</si>
  <si>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</si>
  <si>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</si>
  <si>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</si>
  <si>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</si>
  <si>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</si>
  <si>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</si>
  <si>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</si>
  <si>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</si>
  <si>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</si>
  <si>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</si>
  <si>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</si>
  <si>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</si>
  <si>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</si>
  <si>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</si>
  <si>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</si>
  <si>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</si>
  <si>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</si>
  <si>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</si>
  <si>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</si>
  <si>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</si>
  <si>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</si>
  <si>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</si>
  <si>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</si>
  <si>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</si>
  <si>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</si>
  <si>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</si>
  <si>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</si>
  <si>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</si>
  <si>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</si>
  <si>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</si>
  <si>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</si>
  <si>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</si>
  <si>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</si>
  <si>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</si>
  <si>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</si>
  <si>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</si>
  <si>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</si>
  <si>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</si>
  <si>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</si>
  <si>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</si>
  <si>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</si>
  <si>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</si>
  <si>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</si>
  <si>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</si>
  <si>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</si>
  <si>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</si>
  <si>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</si>
  <si>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</si>
  <si>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</si>
  <si>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</si>
  <si>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</si>
  <si>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</si>
  <si>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</si>
  <si>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</si>
  <si>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</si>
  <si>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</si>
  <si>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</si>
  <si>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</si>
  <si>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</si>
  <si>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</si>
  <si>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</si>
  <si>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</si>
  <si>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</si>
  <si>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</si>
  <si>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</si>
  <si>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</si>
  <si>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</si>
  <si>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</si>
  <si>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</si>
  <si>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</si>
  <si>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</si>
  <si>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</si>
  <si>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</si>
  <si>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</si>
  <si>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</si>
  <si>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</si>
  <si>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</si>
  <si>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</si>
  <si>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</si>
  <si>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</si>
  <si>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</si>
  <si>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</si>
  <si>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</si>
  <si>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</si>
  <si>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</si>
  <si>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</si>
  <si>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</si>
  <si>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</si>
  <si>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</si>
  <si>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</si>
  <si>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</si>
  <si>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</si>
  <si>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</si>
  <si>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</si>
  <si>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</si>
  <si>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</si>
  <si>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</si>
  <si>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</si>
  <si>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</si>
  <si>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</si>
  <si>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</si>
  <si>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</si>
  <si>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</si>
  <si>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</si>
  <si>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</si>
  <si>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</si>
  <si>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</si>
  <si>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</si>
  <si>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</si>
  <si>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</si>
  <si>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</si>
  <si>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</si>
  <si>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</si>
  <si>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</si>
  <si>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</si>
  <si>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</si>
  <si>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</si>
  <si>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</si>
  <si>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</si>
  <si>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</si>
  <si>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</si>
  <si>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</si>
  <si>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</si>
  <si>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</si>
  <si>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</si>
  <si>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</si>
  <si>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</si>
  <si>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</si>
  <si>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</si>
  <si>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</si>
  <si>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</si>
  <si>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</si>
  <si>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</si>
  <si>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</si>
  <si>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</si>
  <si>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</si>
  <si>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</si>
  <si>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</si>
  <si>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</si>
  <si>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</si>
  <si>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</si>
  <si>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</si>
  <si>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</si>
  <si>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</si>
  <si>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</si>
  <si>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</si>
  <si>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</si>
  <si>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</si>
  <si>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</si>
  <si>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</si>
  <si>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</si>
  <si>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</si>
  <si>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</si>
  <si>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</si>
  <si>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</si>
  <si>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</si>
  <si>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</si>
  <si>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</si>
  <si>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</si>
  <si>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</si>
  <si>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</si>
  <si>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</si>
  <si>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</si>
  <si>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</si>
  <si>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</si>
  <si>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</si>
  <si>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</si>
  <si>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</si>
  <si>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</si>
  <si>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</si>
  <si>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</si>
  <si>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</si>
  <si>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</si>
  <si>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</si>
  <si>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</si>
  <si>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</si>
  <si>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</si>
  <si>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</si>
  <si>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</si>
  <si>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</si>
  <si>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</si>
  <si>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</si>
  <si>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</si>
  <si>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</si>
  <si>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</si>
  <si>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</si>
  <si>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</si>
  <si>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</si>
  <si>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</si>
  <si>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</si>
  <si>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</si>
  <si>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</si>
  <si>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</si>
  <si>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</si>
  <si>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</si>
  <si>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</si>
  <si>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</si>
  <si>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</si>
  <si>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</si>
  <si>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</si>
  <si>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</si>
  <si>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</si>
  <si>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</si>
  <si>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</si>
  <si>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</si>
  <si>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</si>
  <si>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</si>
  <si>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</si>
  <si>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</si>
  <si>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</si>
  <si>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</si>
  <si>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</si>
  <si>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</si>
  <si>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</si>
  <si>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</si>
  <si>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</si>
  <si>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</si>
  <si>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</si>
  <si>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</si>
  <si>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</si>
  <si>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</si>
  <si>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</si>
  <si>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</si>
  <si>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</si>
  <si>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</si>
  <si>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</si>
  <si>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</si>
  <si>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</si>
  <si>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</si>
  <si>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</si>
  <si>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</si>
  <si>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</si>
  <si>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</si>
  <si>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</si>
  <si>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</si>
  <si>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</si>
  <si>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</si>
  <si>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</si>
  <si>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</si>
  <si>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</si>
  <si>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</si>
  <si>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</si>
  <si>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</si>
  <si>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</si>
  <si>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</si>
  <si>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</si>
  <si>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</si>
  <si>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</si>
  <si>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</si>
  <si>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</si>
  <si>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</si>
  <si>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</si>
  <si>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</si>
  <si>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</si>
  <si>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</si>
  <si>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</si>
  <si>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</si>
  <si>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</si>
  <si>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</si>
  <si>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</si>
  <si>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</si>
  <si>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</si>
  <si>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</si>
  <si>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</si>
  <si>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</si>
  <si>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</si>
  <si>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</si>
  <si>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</si>
  <si>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</si>
  <si>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</si>
  <si>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</si>
  <si>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</si>
  <si>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</si>
  <si>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</si>
  <si>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</si>
  <si>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</si>
  <si>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</si>
  <si>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</si>
  <si>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</si>
  <si>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</si>
  <si>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</si>
  <si>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</si>
  <si>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</si>
  <si>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</si>
  <si>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</si>
  <si>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</si>
  <si>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</si>
  <si>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</si>
  <si>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</si>
  <si>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</si>
  <si>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</si>
  <si>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</si>
  <si>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</si>
  <si>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</si>
  <si>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</si>
  <si>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</si>
  <si>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</si>
  <si>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</si>
  <si>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</si>
  <si>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</si>
  <si>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</si>
  <si>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</si>
  <si>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</si>
  <si>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</si>
  <si>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</si>
  <si>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</si>
  <si>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</si>
  <si>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</si>
  <si>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</si>
  <si>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</si>
  <si>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</si>
  <si>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</si>
  <si>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</si>
  <si>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</si>
  <si>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</si>
  <si>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</si>
  <si>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</si>
  <si>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</si>
  <si>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</si>
  <si>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</si>
  <si>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</si>
  <si>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</si>
  <si>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</si>
  <si>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</si>
  <si>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</si>
  <si>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</si>
  <si>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</si>
  <si>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</si>
  <si>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</si>
  <si>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</si>
  <si>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</si>
  <si>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</si>
  <si>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</si>
  <si>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</si>
  <si>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</si>
  <si>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</si>
  <si>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</si>
  <si>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</si>
  <si>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</si>
  <si>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</si>
  <si>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</si>
  <si>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</si>
  <si>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</si>
  <si>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</si>
  <si>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</si>
  <si>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</si>
  <si>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</si>
  <si>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</si>
  <si>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</si>
  <si>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</si>
  <si>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</si>
  <si>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</si>
  <si>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</si>
  <si>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</si>
  <si>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</si>
  <si>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</si>
  <si>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</si>
  <si>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</si>
  <si>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</si>
  <si>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</si>
  <si>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</si>
  <si>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</si>
  <si>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</si>
  <si>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</si>
  <si>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</si>
  <si>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</si>
  <si>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</si>
  <si>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</si>
  <si>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</si>
  <si>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</si>
  <si>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</si>
  <si>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</si>
  <si>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</si>
  <si>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</si>
  <si>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</si>
  <si>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</si>
  <si>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</si>
  <si>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</si>
  <si>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</si>
  <si>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</si>
  <si>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</si>
  <si>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</si>
  <si>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</si>
  <si>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</si>
  <si>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</si>
  <si>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</si>
  <si>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</si>
  <si>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</si>
  <si>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</si>
  <si>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</si>
  <si>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</si>
  <si>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</si>
  <si>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</si>
  <si>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</si>
  <si>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</si>
  <si>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</si>
  <si>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</si>
  <si>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</si>
  <si>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</si>
  <si>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</si>
  <si>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</si>
  <si>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</si>
  <si>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</si>
  <si>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</si>
  <si>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</si>
  <si>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</si>
  <si>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</si>
  <si>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</si>
  <si>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</si>
  <si>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</si>
  <si>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</si>
  <si>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</si>
  <si>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</si>
  <si>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</si>
  <si>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</si>
  <si>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</si>
  <si>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</si>
  <si>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</si>
  <si>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</si>
  <si>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</si>
  <si>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</si>
  <si>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</si>
  <si>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</si>
  <si>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</si>
  <si>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</si>
  <si>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</si>
  <si>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</si>
  <si>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</si>
  <si>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</si>
  <si>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</si>
  <si>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</si>
  <si>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</si>
  <si>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</si>
  <si>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</si>
  <si>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</si>
  <si>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</si>
  <si>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</si>
  <si>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</si>
  <si>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</si>
  <si>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</si>
  <si>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</si>
  <si>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</si>
  <si>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</si>
  <si>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</si>
  <si>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</si>
  <si>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</si>
  <si>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</si>
  <si>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</si>
  <si>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</si>
  <si>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</si>
  <si>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</si>
  <si>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</si>
  <si>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</si>
  <si>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</si>
  <si>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</si>
  <si>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</si>
  <si>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</si>
  <si>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</si>
  <si>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</si>
  <si>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</si>
  <si>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</si>
  <si>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</si>
  <si>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</si>
  <si>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</si>
  <si>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</si>
  <si>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</si>
  <si>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</si>
  <si>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</si>
  <si>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</si>
  <si>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</si>
  <si>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</si>
  <si>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</si>
  <si>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</si>
  <si>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</si>
  <si>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</si>
  <si>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</si>
  <si>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</si>
  <si>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</si>
  <si>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</si>
  <si>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</si>
  <si>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</si>
  <si>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</si>
  <si>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</si>
  <si>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</si>
  <si>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</si>
  <si>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</si>
  <si>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</si>
  <si>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</si>
  <si>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</si>
  <si>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</si>
  <si>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</si>
  <si>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</si>
  <si>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</si>
  <si>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</si>
  <si>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</si>
  <si>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</si>
  <si>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</si>
  <si>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</si>
  <si>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</si>
  <si>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</si>
  <si>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</si>
  <si>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</si>
  <si>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</si>
  <si>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</si>
  <si>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</si>
  <si>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</si>
  <si>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</si>
  <si>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</si>
  <si>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</si>
  <si>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</si>
  <si>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</si>
  <si>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</si>
  <si>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</si>
  <si>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</si>
  <si>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</si>
  <si>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</si>
  <si>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</si>
  <si>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</si>
  <si>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</si>
  <si>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</si>
  <si>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</si>
  <si>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</si>
  <si>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</si>
  <si>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</si>
  <si>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</si>
  <si>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</si>
  <si>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</si>
  <si>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</si>
  <si>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</si>
  <si>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</si>
  <si>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</si>
  <si>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</si>
  <si>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</si>
  <si>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</si>
  <si>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</si>
  <si>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</si>
  <si>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</si>
  <si>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</si>
  <si>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</si>
  <si>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</si>
  <si>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</si>
  <si>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</si>
  <si>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</si>
  <si>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</si>
  <si>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</si>
  <si>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</si>
  <si>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</si>
  <si>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</si>
  <si>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</si>
  <si>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</si>
  <si>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</si>
  <si>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</si>
  <si>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</si>
  <si>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</si>
  <si>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</si>
  <si>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</si>
  <si>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</si>
  <si>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</si>
  <si>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</si>
  <si>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</si>
  <si>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</si>
  <si>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</si>
  <si>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</si>
  <si>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</si>
  <si>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</si>
  <si>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</si>
  <si>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</si>
  <si>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</si>
  <si>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</si>
  <si>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</si>
  <si>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</si>
  <si>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</si>
  <si>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</si>
  <si>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</si>
  <si>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</si>
  <si>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</si>
  <si>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</si>
  <si>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</si>
  <si>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</si>
  <si>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</si>
  <si>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</si>
  <si>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</si>
  <si>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</si>
  <si>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</si>
  <si>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</si>
  <si>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</si>
  <si>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</si>
  <si>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</si>
  <si>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</si>
  <si>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</si>
  <si>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</si>
  <si>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</si>
  <si>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</si>
  <si>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</si>
  <si>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</si>
  <si>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</si>
  <si>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</si>
  <si>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</si>
  <si>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</si>
  <si>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</si>
  <si>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</si>
  <si>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</si>
  <si>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</si>
  <si>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</si>
  <si>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</si>
  <si>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</si>
  <si>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</si>
  <si>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</si>
  <si>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</si>
  <si>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</si>
  <si>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</si>
  <si>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</si>
  <si>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</si>
  <si>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</si>
  <si>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</si>
  <si>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</si>
  <si>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</si>
  <si>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</si>
  <si>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</si>
  <si>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</si>
  <si>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</si>
  <si>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</si>
  <si>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</si>
  <si>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</si>
  <si>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</si>
  <si>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</si>
  <si>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</si>
  <si>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</si>
  <si>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</si>
  <si>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</si>
  <si>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</si>
  <si>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</si>
  <si>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</si>
  <si>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</si>
  <si>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</si>
  <si>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</si>
  <si>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</si>
  <si>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</si>
  <si>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</si>
  <si>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</si>
  <si>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</si>
  <si>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</si>
  <si>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</si>
  <si>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</si>
  <si>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</si>
  <si>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</si>
  <si>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</si>
  <si>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</si>
  <si>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</si>
  <si>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</si>
  <si>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</si>
  <si>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</si>
  <si>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</si>
  <si>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</si>
  <si>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</si>
  <si>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</si>
  <si>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</si>
  <si>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</si>
  <si>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</si>
  <si>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</si>
  <si>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</si>
  <si>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</si>
  <si>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</si>
  <si>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</si>
  <si>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</si>
  <si>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</si>
  <si>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</si>
  <si>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</si>
  <si>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</si>
  <si>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</si>
  <si>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</si>
  <si>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</si>
  <si>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</si>
  <si>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</si>
  <si>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</si>
  <si>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</si>
  <si>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</si>
  <si>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</si>
  <si>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</si>
  <si>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</si>
  <si>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</si>
  <si>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</si>
  <si>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</si>
  <si>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</si>
  <si>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</si>
  <si>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</si>
  <si>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</si>
  <si>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</si>
  <si>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</si>
  <si>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</si>
  <si>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</si>
  <si>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</si>
  <si>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</si>
  <si>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</si>
  <si>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</si>
  <si>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</si>
  <si>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</si>
  <si>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</si>
  <si>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</si>
  <si>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</si>
  <si>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</si>
  <si>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</si>
  <si>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</si>
  <si>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</si>
  <si>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</si>
  <si>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</si>
  <si>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</si>
  <si>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</si>
  <si>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</si>
  <si>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</si>
  <si>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</si>
  <si>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</si>
  <si>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</si>
  <si>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</si>
  <si>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</si>
  <si>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</si>
  <si>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</si>
  <si>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</si>
  <si>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</si>
  <si>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</si>
  <si>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</si>
  <si>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</si>
  <si>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</si>
  <si>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</si>
  <si>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</si>
  <si>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</si>
  <si>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</si>
  <si>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</si>
  <si>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</si>
  <si>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</si>
  <si>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</si>
  <si>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</si>
  <si>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</si>
  <si>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</si>
  <si>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</si>
  <si>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</si>
  <si>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</si>
  <si>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</si>
  <si>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</si>
  <si>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</si>
  <si>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</si>
  <si>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</si>
  <si>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</si>
  <si>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</si>
  <si>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</si>
  <si>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</si>
  <si>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</si>
  <si>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</si>
  <si>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</si>
  <si>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</si>
  <si>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</si>
  <si>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</si>
  <si>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</si>
  <si>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</si>
  <si>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</si>
  <si>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</si>
  <si>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</si>
  <si>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</si>
  <si>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</si>
  <si>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</si>
  <si>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</si>
  <si>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</si>
  <si>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</si>
  <si>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</si>
  <si>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</si>
  <si>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</si>
  <si>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</si>
  <si>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</si>
  <si>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</si>
  <si>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</si>
  <si>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</si>
  <si>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</si>
  <si>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</si>
  <si>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</si>
  <si>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</si>
  <si>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</si>
  <si>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</si>
  <si>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</si>
  <si>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</si>
  <si>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</si>
  <si>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</si>
  <si>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</si>
  <si>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</si>
  <si>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</si>
  <si>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</si>
  <si>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</si>
  <si>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</si>
  <si>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</si>
  <si>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</si>
  <si>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</si>
  <si>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</si>
  <si>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</si>
  <si>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</si>
  <si>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</si>
  <si>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</si>
  <si>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</si>
  <si>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</si>
  <si>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</si>
  <si>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</si>
  <si>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</si>
  <si>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</si>
  <si>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</si>
  <si>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</si>
  <si>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</si>
  <si>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</si>
  <si>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</si>
  <si>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</si>
  <si>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</si>
  <si>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</si>
  <si>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</si>
  <si>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</si>
  <si>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</si>
  <si>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</si>
  <si>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</si>
  <si>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</si>
  <si>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</si>
  <si>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</si>
  <si>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</si>
  <si>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</si>
  <si>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</si>
  <si>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</si>
  <si>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</si>
  <si>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</si>
  <si>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</si>
  <si>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</si>
  <si>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</si>
  <si>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</si>
  <si>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</si>
  <si>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</si>
  <si>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</si>
  <si>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</si>
  <si>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</si>
  <si>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</si>
  <si>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</si>
  <si>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</si>
  <si>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</si>
  <si>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</si>
  <si>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</si>
  <si>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</si>
  <si>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</si>
  <si>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</si>
  <si>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</si>
  <si>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</si>
  <si>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</si>
  <si>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</si>
  <si>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</si>
  <si>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</si>
  <si>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</si>
  <si>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</si>
  <si>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</si>
  <si>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</si>
  <si>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</si>
  <si>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</si>
  <si>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</si>
  <si>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</si>
  <si>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</si>
  <si>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</si>
  <si>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</si>
  <si>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</si>
  <si>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</si>
  <si>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</si>
  <si>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</si>
  <si>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</si>
  <si>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</si>
  <si>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</si>
  <si>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</si>
  <si>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</si>
  <si>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</si>
  <si>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</si>
  <si>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</si>
  <si>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</si>
  <si>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</si>
  <si>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</si>
  <si>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</si>
  <si>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</si>
  <si>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</si>
  <si>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</si>
  <si>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</si>
  <si>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</si>
  <si>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</si>
  <si>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</si>
  <si>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</si>
  <si>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</si>
  <si>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</si>
  <si>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</si>
  <si>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</si>
  <si>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</si>
  <si>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</si>
  <si>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</si>
  <si>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</si>
  <si>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</si>
  <si>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</si>
  <si>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</si>
  <si>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</si>
  <si>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</si>
  <si>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</si>
  <si>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</si>
  <si>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</si>
  <si>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</si>
  <si>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</si>
  <si>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</si>
  <si>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</si>
  <si>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</si>
  <si>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</si>
  <si>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</si>
  <si>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</si>
  <si>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</si>
  <si>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</si>
  <si>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</si>
  <si>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</si>
  <si>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</si>
  <si>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</si>
  <si>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</si>
  <si>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</si>
  <si>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</si>
  <si>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</si>
  <si>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</si>
  <si>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</si>
  <si>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</si>
  <si>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</si>
  <si>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</si>
  <si>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</si>
  <si>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</si>
  <si>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</si>
  <si>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</si>
  <si>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</si>
  <si>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</si>
  <si>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</si>
  <si>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</si>
  <si>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</si>
  <si>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</si>
  <si>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</si>
  <si>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</si>
  <si>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</si>
  <si>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</si>
  <si>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</si>
  <si>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</si>
  <si>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</si>
  <si>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</si>
  <si>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</si>
  <si>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</si>
  <si>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</si>
  <si>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</si>
  <si>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</si>
  <si>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</si>
  <si>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</si>
  <si>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</si>
  <si>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</si>
  <si>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</si>
  <si>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</si>
  <si>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</si>
  <si>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</si>
  <si>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</si>
  <si>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</si>
  <si>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</si>
  <si>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</si>
  <si>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</si>
  <si>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</si>
  <si>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</si>
  <si>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</si>
  <si>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</si>
  <si>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</si>
  <si>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</si>
  <si>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</si>
  <si>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</si>
  <si>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</si>
  <si>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</si>
  <si>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</si>
  <si>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</si>
  <si>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</si>
  <si>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</si>
  <si>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</si>
  <si>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</si>
  <si>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</si>
  <si>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</si>
  <si>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</si>
  <si>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</si>
  <si>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</si>
  <si>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</si>
  <si>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</si>
  <si>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</si>
  <si>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</si>
  <si>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</si>
  <si>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</si>
  <si>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</si>
  <si>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</si>
  <si>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</si>
  <si>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</si>
  <si>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</si>
  <si>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</si>
  <si>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</si>
  <si>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</si>
  <si>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</si>
  <si>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</si>
  <si>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</si>
  <si>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</si>
  <si>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</si>
  <si>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</si>
  <si>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</si>
  <si>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</si>
  <si>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</si>
  <si>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</si>
  <si>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</si>
  <si>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</si>
  <si>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</si>
  <si>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</si>
  <si>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</si>
  <si>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</si>
  <si>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</si>
  <si>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</si>
  <si>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</si>
  <si>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</si>
  <si>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</si>
  <si>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</si>
  <si>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</si>
  <si>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</si>
  <si>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</si>
  <si>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</si>
  <si>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</si>
  <si>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</si>
  <si>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</si>
  <si>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</si>
  <si>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</si>
  <si>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</si>
  <si>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</si>
  <si>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</si>
  <si>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</si>
  <si>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</si>
  <si>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</si>
  <si>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</si>
  <si>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</si>
  <si>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</si>
  <si>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</si>
  <si>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</si>
  <si>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</si>
  <si>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</si>
  <si>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</si>
  <si>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</si>
  <si>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</si>
  <si>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</si>
  <si>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</si>
  <si>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</si>
  <si>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</si>
  <si>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</si>
  <si>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</si>
  <si>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</si>
  <si>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</si>
  <si>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</si>
  <si>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</si>
  <si>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</si>
  <si>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</si>
  <si>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</si>
  <si>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</si>
  <si>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</si>
  <si>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</si>
  <si>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</si>
  <si>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</si>
  <si>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</si>
  <si>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</si>
  <si>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</si>
  <si>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</si>
  <si>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</si>
  <si>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</si>
  <si>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</si>
  <si>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</si>
  <si>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</si>
  <si>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</si>
  <si>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</si>
  <si>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</si>
  <si>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</si>
  <si>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</si>
  <si>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</si>
  <si>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</si>
  <si>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</si>
  <si>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</si>
  <si>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</si>
  <si>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</si>
  <si>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</si>
  <si>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</si>
  <si>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</si>
  <si>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</si>
  <si>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</si>
  <si>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</si>
  <si>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</si>
  <si>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</si>
  <si>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</si>
  <si>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</si>
  <si>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</si>
  <si>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</si>
  <si>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</si>
  <si>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</si>
  <si>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</si>
  <si>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</si>
  <si>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</si>
  <si>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</si>
  <si>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</si>
  <si>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</si>
  <si>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</si>
  <si>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</si>
  <si>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</si>
  <si>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</si>
  <si>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</si>
  <si>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</si>
  <si>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</si>
  <si>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</si>
  <si>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</si>
  <si>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</si>
  <si>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</si>
  <si>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</si>
  <si>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</si>
  <si>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</si>
  <si>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</si>
  <si>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</si>
  <si>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</si>
  <si>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</si>
  <si>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</si>
  <si>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</si>
  <si>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</si>
  <si>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</si>
  <si>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</si>
  <si>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</si>
  <si>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</si>
  <si>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</si>
  <si>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</si>
  <si>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</si>
  <si>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</si>
  <si>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</si>
  <si>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</si>
  <si>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</si>
  <si>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</si>
  <si>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</si>
  <si>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</si>
  <si>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</si>
  <si>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</si>
  <si>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</si>
  <si>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</si>
  <si>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</si>
  <si>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</si>
  <si>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</si>
  <si>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</si>
  <si>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</si>
  <si>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</si>
  <si>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</si>
  <si>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</si>
  <si>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</si>
  <si>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</si>
  <si>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</si>
  <si>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</si>
  <si>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</si>
  <si>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</si>
  <si>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</si>
  <si>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</si>
  <si>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</si>
  <si>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</si>
  <si>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</si>
  <si>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</si>
  <si>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</si>
  <si>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</si>
  <si>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</si>
  <si>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</si>
  <si>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</si>
  <si>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</si>
  <si>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</si>
  <si>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</si>
  <si>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</si>
  <si>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</si>
  <si>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</si>
  <si>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</si>
  <si>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</si>
  <si>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</si>
  <si>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</si>
  <si>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</si>
  <si>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</si>
  <si>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</si>
  <si>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</si>
  <si>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</si>
  <si>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</si>
  <si>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</si>
  <si>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</si>
  <si>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</si>
  <si>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</si>
  <si>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</si>
  <si>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</si>
  <si>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</si>
  <si>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</si>
  <si>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</si>
  <si>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</si>
  <si>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</si>
  <si>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</si>
  <si>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</si>
  <si>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</si>
  <si>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</si>
  <si>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</si>
  <si>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</si>
  <si>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</si>
  <si>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</si>
  <si>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</si>
  <si>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</si>
  <si>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</si>
  <si>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</si>
  <si>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</si>
  <si>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</si>
  <si>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</si>
  <si>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</si>
  <si>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</si>
  <si>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</si>
  <si>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</si>
  <si>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</si>
  <si>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</si>
  <si>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</si>
  <si>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</si>
  <si>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</si>
  <si>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</si>
  <si>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</si>
  <si>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</si>
  <si>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</si>
  <si>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</si>
  <si>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</si>
  <si>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</si>
  <si>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</si>
  <si>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</si>
  <si>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</si>
  <si>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</si>
  <si>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</si>
  <si>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</si>
  <si>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</si>
  <si>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</si>
  <si>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</si>
  <si>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</si>
  <si>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</si>
  <si>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</si>
  <si>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</si>
  <si>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</si>
  <si>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</si>
  <si>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</si>
  <si>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</si>
  <si>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</si>
  <si>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</si>
  <si>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</si>
  <si>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</si>
  <si>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</si>
  <si>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</si>
  <si>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</si>
  <si>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</si>
  <si>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</si>
  <si>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</si>
  <si>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</si>
  <si>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</si>
  <si>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</si>
  <si>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</si>
  <si>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</si>
  <si>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</si>
  <si>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</si>
  <si>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</si>
  <si>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</si>
  <si>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</si>
  <si>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</si>
  <si>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</si>
  <si>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</si>
  <si>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</si>
  <si>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</si>
  <si>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</si>
  <si>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</si>
  <si>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</si>
  <si>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</si>
  <si>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</si>
  <si>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</si>
  <si>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</si>
  <si>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</si>
  <si>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</si>
  <si>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</si>
  <si>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</si>
  <si>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</si>
  <si>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</si>
  <si>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</si>
  <si>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</si>
  <si>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</si>
  <si>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</si>
  <si>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</si>
  <si>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</si>
  <si>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</si>
  <si>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</si>
  <si>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</si>
  <si>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</si>
  <si>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</si>
  <si>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</si>
  <si>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</si>
  <si>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</si>
  <si>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</si>
  <si>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</si>
  <si>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</si>
  <si>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</si>
  <si>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</si>
  <si>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</si>
  <si>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</si>
  <si>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</si>
  <si>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</si>
  <si>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</si>
  <si>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</si>
  <si>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</si>
  <si>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</si>
  <si>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</si>
  <si>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</si>
  <si>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</si>
  <si>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</si>
  <si>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</si>
  <si>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</si>
  <si>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</si>
  <si>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</si>
  <si>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</si>
  <si>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</si>
  <si>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</si>
  <si>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</si>
  <si>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</si>
  <si>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</si>
  <si>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</si>
  <si>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</si>
  <si>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</si>
  <si>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</si>
  <si>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</si>
  <si>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</si>
  <si>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</si>
  <si>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</si>
  <si>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</si>
  <si>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</si>
  <si>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</si>
  <si>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</si>
  <si>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</si>
  <si>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</si>
  <si>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</si>
  <si>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</si>
  <si>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</si>
  <si>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</si>
  <si>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</si>
  <si>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</si>
  <si>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</si>
  <si>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</si>
  <si>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</si>
  <si>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</si>
  <si>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</si>
  <si>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</si>
  <si>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</si>
  <si>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</si>
  <si>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</si>
  <si>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</si>
  <si>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</si>
  <si>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</si>
  <si>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</si>
  <si>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</si>
  <si>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</si>
  <si>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</si>
  <si>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</si>
  <si>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</si>
  <si>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</si>
  <si>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</si>
  <si>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</si>
  <si>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</si>
  <si>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</si>
  <si>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</si>
  <si>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</si>
  <si>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</si>
  <si>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</si>
  <si>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</si>
  <si>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</si>
  <si>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</si>
  <si>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</si>
  <si>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</si>
  <si>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</si>
  <si>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</si>
  <si>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</si>
  <si>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</si>
  <si>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</si>
  <si>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</si>
  <si>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</si>
  <si>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</si>
  <si>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</si>
  <si>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</si>
  <si>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</si>
  <si>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</si>
  <si>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</si>
  <si>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</si>
  <si>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</si>
  <si>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</si>
  <si>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</si>
  <si>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</si>
  <si>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</si>
  <si>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</si>
  <si>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</si>
  <si>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</si>
  <si>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</si>
  <si>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</si>
  <si>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</si>
  <si>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</si>
  <si>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</si>
  <si>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</si>
  <si>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</si>
  <si>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</si>
  <si>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</si>
  <si>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</si>
  <si>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</si>
  <si>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</si>
  <si>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</si>
  <si>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</si>
  <si>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</si>
  <si>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</si>
  <si>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</si>
  <si>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</si>
  <si>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</si>
  <si>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</si>
  <si>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</si>
  <si>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</si>
  <si>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</si>
  <si>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</si>
  <si>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</si>
  <si>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</si>
  <si>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</si>
  <si>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</si>
  <si>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</si>
  <si>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</si>
  <si>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</si>
  <si>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</si>
  <si>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</si>
  <si>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</si>
  <si>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</si>
  <si>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</si>
  <si>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</si>
  <si>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</si>
  <si>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</si>
  <si>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</si>
  <si>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</si>
  <si>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</si>
  <si>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</si>
  <si>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</si>
  <si>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</si>
  <si>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</si>
  <si>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</si>
  <si>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</si>
  <si>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</si>
  <si>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</si>
  <si>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</si>
  <si>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</si>
  <si>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</si>
  <si>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</si>
  <si>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</si>
  <si>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</si>
  <si>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</si>
  <si>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</si>
  <si>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</si>
  <si>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</si>
  <si>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</si>
  <si>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</si>
  <si>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</si>
  <si>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</si>
  <si>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</si>
  <si>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</si>
  <si>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</si>
  <si>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</si>
  <si>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</si>
  <si>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</si>
  <si>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</si>
  <si>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</si>
  <si>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</si>
  <si>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</si>
  <si>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</si>
  <si>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</si>
  <si>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</si>
  <si>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</si>
  <si>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</si>
  <si>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</si>
  <si>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</si>
  <si>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</si>
  <si>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</si>
  <si>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</si>
  <si>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</si>
  <si>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</si>
  <si>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</si>
  <si>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</si>
  <si>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</si>
  <si>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</si>
  <si>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</si>
  <si>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</si>
  <si>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</si>
  <si>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</si>
  <si>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</si>
  <si>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</si>
  <si>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</si>
  <si>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</si>
  <si>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</si>
  <si>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</si>
  <si>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</si>
  <si>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</si>
  <si>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</si>
  <si>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</si>
  <si>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</si>
  <si>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</si>
  <si>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</si>
  <si>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</si>
  <si>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</si>
  <si>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</si>
  <si>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</si>
  <si>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</si>
  <si>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</si>
  <si>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</si>
  <si>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</si>
  <si>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</si>
  <si>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</si>
  <si>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</si>
  <si>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</si>
  <si>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</si>
  <si>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</si>
  <si>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</si>
  <si>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</si>
  <si>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</si>
  <si>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</si>
  <si>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</si>
  <si>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</si>
  <si>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</si>
  <si>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</si>
  <si>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</si>
  <si>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</si>
  <si>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</si>
  <si>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</si>
  <si>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</si>
  <si>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</si>
  <si>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</si>
  <si>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</si>
  <si>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</si>
  <si>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</si>
  <si>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</si>
  <si>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</si>
  <si>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</si>
  <si>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</si>
  <si>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</si>
  <si>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</si>
  <si>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</si>
  <si>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</si>
  <si>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</si>
  <si>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</si>
  <si>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</si>
  <si>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</si>
  <si>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</si>
  <si>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</si>
  <si>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</si>
  <si>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</si>
  <si>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</si>
  <si>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</si>
  <si>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</si>
  <si>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</si>
  <si>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</si>
  <si>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</si>
  <si>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</si>
  <si>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</si>
  <si>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</si>
  <si>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</si>
  <si>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</si>
  <si>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</si>
  <si>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</si>
  <si>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</si>
  <si>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</si>
  <si>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</si>
  <si>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</si>
  <si>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</si>
  <si>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</si>
  <si>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</si>
  <si>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</si>
  <si>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</si>
  <si>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</si>
  <si>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</si>
  <si>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</si>
  <si>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</si>
  <si>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</si>
  <si>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</si>
  <si>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</si>
  <si>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</si>
  <si>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</si>
  <si>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</si>
  <si>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</si>
  <si>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</si>
  <si>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</si>
  <si>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</si>
  <si>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</si>
  <si>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</si>
  <si>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</si>
  <si>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</si>
  <si>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</si>
  <si>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</si>
  <si>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</si>
  <si>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</si>
  <si>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</si>
  <si>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</si>
  <si>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</si>
  <si>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</si>
  <si>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</si>
  <si>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</si>
  <si>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</si>
  <si>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</si>
  <si>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</si>
  <si>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</si>
  <si>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</si>
  <si>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</si>
  <si>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</si>
  <si>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</si>
  <si>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</si>
  <si>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</si>
  <si>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</si>
  <si>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</si>
  <si>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</si>
  <si>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</si>
  <si>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</si>
  <si>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</si>
  <si>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</si>
  <si>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</si>
  <si>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</si>
  <si>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</si>
  <si>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</si>
  <si>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</si>
  <si>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</si>
  <si>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</si>
  <si>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</si>
  <si>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</si>
  <si>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</si>
  <si>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</si>
  <si>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</si>
  <si>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</si>
  <si>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</si>
  <si>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</si>
  <si>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</si>
  <si>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</si>
  <si>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</si>
  <si>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</si>
  <si>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</si>
  <si>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</si>
  <si>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</si>
  <si>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</si>
  <si>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</si>
  <si>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</si>
  <si>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</si>
  <si>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</si>
  <si>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</si>
  <si>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</si>
  <si>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</si>
  <si>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</si>
  <si>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</si>
  <si>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</si>
  <si>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</si>
  <si>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</si>
  <si>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</si>
  <si>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</si>
  <si>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</si>
  <si>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</si>
  <si>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</si>
  <si>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</si>
  <si>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</si>
  <si>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</si>
  <si>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</si>
  <si>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</si>
  <si>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</si>
  <si>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</si>
  <si>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</si>
  <si>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</si>
  <si>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</si>
  <si>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</si>
  <si>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</si>
  <si>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</si>
  <si>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</si>
  <si>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</si>
  <si>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</si>
  <si>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</si>
  <si>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</si>
  <si>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</si>
  <si>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</si>
  <si>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</si>
  <si>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</si>
  <si>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</si>
  <si>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</si>
  <si>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</si>
  <si>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</si>
  <si>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</si>
  <si>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</si>
  <si>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</si>
  <si>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</si>
  <si>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</si>
  <si>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</si>
  <si>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</si>
  <si>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</si>
  <si>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</si>
  <si>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</si>
  <si>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</si>
  <si>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</si>
  <si>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</si>
  <si>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</si>
  <si>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</si>
  <si>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</si>
  <si>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</si>
  <si>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</si>
  <si>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</si>
  <si>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</si>
  <si>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</si>
  <si>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</si>
  <si>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</si>
  <si>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</si>
  <si>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</si>
  <si>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</si>
  <si>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</si>
  <si>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</si>
  <si>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</si>
  <si>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</si>
  <si>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</si>
  <si>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</si>
  <si>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</si>
  <si>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</si>
  <si>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</si>
  <si>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</si>
  <si>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</si>
  <si>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</si>
  <si>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</si>
  <si>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</si>
  <si>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</si>
  <si>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</si>
  <si>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</si>
  <si>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</si>
  <si>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</si>
  <si>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</si>
  <si>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</si>
  <si>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</si>
  <si>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</si>
  <si>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</si>
  <si>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</si>
  <si>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</si>
  <si>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</si>
  <si>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</si>
  <si>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</si>
  <si>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</si>
  <si>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</si>
  <si>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</si>
  <si>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</si>
  <si>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</si>
  <si>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</si>
  <si>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</si>
  <si>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</si>
  <si>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</si>
  <si>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</si>
  <si>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</si>
  <si>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</si>
  <si>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</si>
  <si>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</si>
  <si>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</si>
  <si>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</si>
  <si>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</si>
  <si>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</si>
  <si>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</si>
  <si>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</si>
  <si>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</si>
  <si>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</si>
  <si>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</si>
  <si>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</si>
  <si>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</si>
  <si>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</si>
  <si>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</si>
  <si>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</si>
  <si>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</si>
  <si>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</si>
  <si>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</si>
  <si>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</si>
  <si>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</si>
  <si>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</si>
  <si>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</si>
  <si>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</si>
  <si>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</si>
  <si>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</si>
  <si>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</si>
  <si>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</si>
  <si>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</si>
  <si>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</si>
  <si>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</si>
  <si>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</si>
  <si>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</si>
  <si>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</si>
  <si>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</si>
  <si>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</si>
  <si>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</si>
  <si>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</si>
  <si>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</si>
  <si>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</si>
  <si>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</si>
  <si>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</si>
  <si>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</si>
  <si>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</si>
  <si>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</si>
  <si>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</si>
  <si>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</si>
  <si>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</si>
  <si>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</si>
  <si>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</si>
  <si>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</si>
  <si>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</si>
  <si>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</si>
  <si>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</si>
  <si>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</si>
  <si>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</si>
  <si>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</si>
  <si>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</si>
  <si>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</si>
  <si>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</si>
  <si>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</si>
  <si>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</si>
  <si>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</si>
  <si>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</si>
  <si>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</si>
  <si>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</si>
  <si>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</si>
  <si>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</si>
  <si>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</si>
  <si>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</si>
  <si>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</si>
  <si>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</si>
  <si>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</si>
  <si>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</si>
  <si>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</si>
  <si>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</si>
  <si>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</si>
  <si>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</si>
  <si>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</si>
  <si>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</si>
  <si>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</si>
  <si>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</si>
  <si>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</si>
  <si>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</si>
  <si>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</si>
  <si>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</si>
  <si>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</si>
  <si>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</si>
  <si>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</si>
  <si>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</si>
  <si>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</si>
  <si>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</si>
  <si>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</si>
  <si>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</si>
  <si>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</si>
  <si>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</si>
  <si>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</si>
  <si>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</si>
  <si>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</si>
  <si>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</si>
  <si>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</si>
  <si>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</si>
  <si>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</si>
  <si>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</si>
  <si>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</si>
  <si>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</si>
  <si>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</si>
  <si>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</si>
  <si>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</si>
  <si>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</si>
  <si>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</si>
  <si>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</si>
  <si>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</si>
  <si>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</si>
  <si>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</si>
  <si>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</si>
  <si>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</si>
  <si>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</si>
  <si>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</si>
  <si>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</si>
  <si>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</si>
  <si>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</si>
  <si>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</si>
  <si>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</si>
  <si>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</si>
  <si>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</si>
  <si>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</si>
  <si>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</si>
  <si>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</si>
  <si>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</si>
  <si>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</si>
  <si>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</si>
  <si>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</si>
  <si>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</si>
  <si>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</si>
  <si>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</si>
  <si>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</si>
  <si>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</si>
  <si>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</si>
  <si>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</si>
  <si>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</si>
  <si>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</si>
  <si>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</si>
  <si>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</si>
  <si>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</si>
  <si>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</si>
  <si>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</si>
  <si>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</si>
  <si>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</si>
  <si>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</si>
  <si>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</si>
  <si>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</si>
  <si>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</si>
  <si>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</si>
  <si>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</si>
  <si>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</si>
  <si>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</si>
  <si>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</si>
  <si>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</si>
  <si>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</si>
  <si>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</si>
  <si>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</si>
  <si>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</si>
  <si>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</si>
  <si>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</si>
  <si>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</si>
  <si>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</si>
  <si>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</si>
  <si>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</si>
  <si>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</si>
  <si>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</si>
  <si>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</si>
  <si>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</si>
  <si>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</si>
  <si>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</si>
  <si>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</si>
  <si>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</si>
  <si>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</si>
  <si>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</si>
  <si>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</si>
  <si>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</si>
  <si>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</si>
  <si>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</si>
  <si>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</si>
  <si>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</si>
  <si>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</si>
  <si>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</si>
  <si>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</si>
  <si>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</si>
  <si>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</si>
  <si>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</si>
  <si>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</si>
  <si>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</si>
  <si>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</si>
  <si>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</si>
  <si>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</si>
  <si>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</si>
  <si>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</si>
  <si>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</si>
  <si>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</si>
  <si>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</si>
  <si>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</si>
  <si>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</si>
  <si>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</si>
  <si>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</si>
  <si>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</si>
  <si>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</si>
  <si>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</si>
  <si>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</si>
  <si>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</si>
  <si>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</si>
  <si>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</si>
  <si>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</si>
  <si>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</si>
  <si>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</si>
  <si>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</si>
  <si>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</si>
  <si>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</si>
  <si>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</si>
  <si>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</si>
  <si>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</si>
  <si>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</si>
  <si>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</si>
  <si>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</si>
  <si>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</si>
  <si>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</si>
  <si>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</si>
  <si>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</si>
  <si>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</si>
  <si>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</si>
  <si>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</si>
  <si>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</si>
  <si>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</si>
  <si>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</si>
  <si>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</si>
  <si>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</si>
  <si>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</si>
  <si>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</si>
  <si>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</si>
  <si>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</si>
  <si>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</si>
  <si>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</si>
  <si>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</si>
  <si>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</si>
  <si>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</si>
  <si>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</si>
  <si>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</si>
  <si>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</si>
  <si>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</si>
  <si>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</si>
  <si>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</si>
  <si>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</si>
  <si>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</si>
  <si>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</si>
  <si>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</si>
  <si>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</si>
  <si>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</si>
  <si>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</si>
  <si>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</si>
  <si>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</si>
  <si>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</si>
  <si>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</si>
  <si>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</si>
  <si>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</si>
  <si>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</si>
  <si>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</si>
  <si>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</si>
  <si>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</si>
  <si>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</si>
  <si>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</si>
  <si>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</si>
  <si>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</si>
  <si>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</si>
  <si>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</si>
  <si>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</si>
  <si>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</si>
  <si>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</si>
  <si>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</si>
  <si>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</si>
  <si>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</si>
  <si>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</si>
  <si>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</si>
  <si>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</si>
  <si>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</si>
  <si>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</si>
  <si>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</si>
  <si>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</si>
  <si>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</si>
  <si>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</si>
  <si>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</si>
  <si>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</si>
  <si>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</si>
  <si>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</si>
  <si>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</si>
  <si>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</si>
  <si>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</si>
  <si>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</si>
  <si>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</si>
  <si>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</si>
  <si>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</si>
  <si>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</si>
  <si>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</si>
  <si>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</si>
  <si>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</si>
  <si>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</si>
  <si>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</si>
  <si>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</si>
  <si>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</si>
  <si>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</si>
  <si>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</si>
  <si>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</si>
  <si>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</si>
  <si>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</si>
  <si>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</si>
  <si>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</si>
  <si>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</si>
  <si>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</si>
  <si>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</si>
  <si>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</si>
  <si>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</si>
  <si>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</si>
  <si>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</si>
  <si>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</si>
  <si>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</si>
  <si>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</si>
  <si>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</si>
  <si>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</si>
  <si>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</si>
  <si>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</si>
  <si>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</si>
  <si>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</si>
  <si>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</si>
  <si>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</si>
  <si>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</si>
  <si>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</si>
  <si>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</si>
  <si>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</si>
  <si>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</si>
  <si>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</si>
  <si>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</si>
  <si>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</si>
  <si>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</si>
  <si>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</si>
  <si>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</si>
  <si>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</si>
  <si>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</si>
  <si>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</si>
  <si>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</si>
  <si>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</si>
  <si>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</si>
  <si>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</si>
  <si>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</si>
  <si>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</si>
  <si>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</si>
  <si>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</si>
  <si>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</si>
  <si>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</si>
  <si>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</si>
  <si>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</si>
  <si>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</si>
  <si>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</si>
  <si>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</si>
  <si>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</si>
  <si>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</si>
  <si>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</si>
  <si>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</si>
  <si>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</si>
  <si>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</si>
  <si>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</si>
  <si>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</si>
  <si>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</si>
  <si>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</si>
  <si>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</si>
  <si>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</si>
  <si>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</si>
  <si>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</si>
  <si>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</si>
  <si>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</si>
  <si>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</si>
  <si>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</si>
  <si>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</si>
  <si>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</si>
  <si>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</si>
  <si>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</si>
  <si>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</si>
  <si>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</si>
  <si>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</si>
  <si>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</si>
  <si>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</si>
  <si>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</si>
  <si>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</si>
  <si>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</si>
  <si>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</si>
  <si>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</si>
  <si>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</si>
  <si>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</si>
  <si>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</si>
  <si>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</si>
  <si>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</si>
  <si>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</si>
  <si>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</si>
  <si>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</si>
  <si>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</si>
  <si>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</si>
  <si>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</si>
  <si>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</si>
  <si>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</si>
  <si>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</si>
  <si>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</si>
  <si>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</si>
  <si>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</si>
  <si>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</si>
  <si>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</si>
  <si>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</si>
  <si>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</si>
  <si>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</si>
  <si>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</si>
  <si>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</si>
  <si>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</si>
  <si>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</si>
  <si>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</si>
  <si>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</si>
  <si>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</si>
  <si>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</si>
  <si>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</si>
  <si>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</si>
  <si>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</si>
  <si>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</si>
  <si>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</si>
  <si>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</si>
  <si>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</si>
  <si>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</si>
  <si>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</si>
  <si>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</si>
  <si>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</si>
  <si>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</si>
  <si>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</si>
  <si>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</si>
  <si>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</si>
  <si>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</si>
  <si>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</si>
  <si>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</si>
  <si>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</si>
  <si>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</si>
  <si>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</si>
  <si>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</si>
  <si>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</si>
  <si>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</si>
  <si>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</si>
  <si>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</si>
  <si>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</si>
  <si>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</si>
  <si>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</si>
  <si>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</si>
  <si>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</si>
  <si>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</si>
  <si>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</si>
  <si>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</si>
  <si>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</si>
  <si>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</si>
  <si>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</si>
  <si>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</si>
  <si>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</si>
  <si>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</si>
  <si>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</si>
  <si>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</si>
  <si>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</si>
  <si>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</si>
  <si>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</si>
  <si>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</si>
  <si>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</si>
  <si>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</si>
  <si>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</si>
  <si>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</si>
  <si>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</si>
  <si>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</si>
  <si>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</si>
  <si>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</si>
  <si>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</si>
  <si>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</si>
  <si>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</si>
  <si>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</si>
  <si>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</si>
  <si>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</si>
  <si>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</si>
  <si>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</si>
  <si>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</si>
  <si>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</si>
  <si>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</si>
  <si>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</si>
  <si>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</si>
  <si>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</si>
  <si>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</si>
  <si>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</si>
  <si>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</si>
  <si>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</si>
  <si>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</si>
  <si>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</si>
  <si>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</si>
  <si>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</si>
  <si>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</si>
  <si>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</si>
  <si>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</si>
  <si>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</si>
  <si>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</si>
  <si>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</si>
  <si>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</si>
  <si>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</si>
  <si>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</si>
  <si>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</si>
  <si>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</si>
  <si>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</si>
  <si>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</si>
  <si>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</si>
  <si>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</si>
  <si>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</si>
  <si>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</si>
  <si>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</si>
  <si>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</si>
  <si>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</si>
  <si>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</si>
  <si>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</si>
  <si>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</si>
  <si>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</si>
  <si>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</si>
  <si>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</si>
  <si>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</si>
  <si>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</si>
  <si>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</si>
  <si>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</si>
  <si>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</si>
  <si>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</si>
  <si>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</si>
  <si>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</si>
  <si>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</si>
  <si>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</si>
  <si>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</si>
  <si>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</si>
  <si>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</si>
  <si>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</si>
  <si>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</si>
  <si>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</si>
  <si>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</si>
  <si>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</si>
  <si>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</si>
  <si>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</si>
  <si>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</si>
  <si>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</si>
  <si>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</si>
  <si>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</si>
  <si>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</si>
  <si>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</si>
  <si>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</si>
  <si>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</si>
  <si>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</si>
  <si>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</si>
  <si>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</si>
  <si>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</si>
  <si>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</si>
  <si>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</si>
  <si>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</si>
  <si>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</si>
  <si>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</si>
  <si>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</si>
  <si>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</si>
  <si>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</si>
  <si>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</si>
  <si>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</si>
  <si>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</si>
  <si>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</si>
  <si>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</si>
  <si>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</si>
  <si>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</si>
  <si>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</si>
  <si>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</si>
  <si>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</si>
  <si>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</si>
  <si>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</si>
  <si>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</si>
  <si>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</si>
  <si>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</si>
  <si>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</si>
  <si>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</si>
  <si>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</si>
  <si>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</si>
  <si>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</si>
  <si>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</si>
  <si>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</si>
  <si>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</si>
  <si>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</si>
  <si>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</si>
  <si>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</si>
  <si>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</si>
  <si>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</si>
  <si>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</si>
  <si>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</si>
  <si>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</si>
  <si>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</si>
  <si>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</si>
  <si>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</si>
  <si>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</si>
  <si>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</si>
  <si>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</si>
  <si>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</si>
  <si>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</si>
  <si>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</si>
  <si>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</si>
  <si>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</si>
  <si>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</si>
  <si>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</si>
  <si>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</si>
  <si>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</si>
  <si>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</si>
  <si>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</si>
  <si>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</si>
  <si>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</si>
  <si>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</si>
  <si>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</si>
  <si>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</si>
  <si>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</si>
  <si>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</si>
  <si>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</si>
  <si>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</si>
  <si>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</si>
  <si>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</si>
  <si>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</si>
  <si>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</si>
  <si>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</si>
  <si>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</si>
  <si>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</si>
  <si>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</si>
  <si>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</si>
  <si>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</si>
  <si>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</si>
  <si>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</si>
  <si>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</si>
  <si>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</si>
  <si>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</si>
  <si>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</si>
  <si>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</si>
  <si>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</si>
  <si>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</si>
  <si>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</si>
  <si>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</si>
  <si>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</si>
  <si>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</si>
  <si>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</si>
  <si>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</si>
  <si>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</si>
  <si>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</si>
  <si>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</si>
  <si>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</si>
  <si>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</si>
  <si>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</si>
  <si>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</si>
  <si>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</si>
  <si>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</si>
  <si>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</si>
  <si>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</si>
  <si>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</si>
  <si>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</si>
  <si>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</si>
  <si>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</si>
  <si>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</si>
  <si>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</si>
  <si>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</si>
  <si>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</si>
  <si>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</si>
  <si>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</si>
  <si>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</si>
  <si>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</si>
  <si>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</si>
  <si>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</si>
  <si>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</si>
  <si>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</si>
  <si>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</si>
  <si>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</si>
  <si>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</si>
  <si>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</si>
  <si>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</si>
  <si>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</si>
  <si>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</si>
  <si>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</si>
  <si>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</si>
  <si>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</si>
  <si>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</si>
  <si>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</si>
  <si>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</si>
  <si>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</si>
  <si>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</si>
  <si>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</si>
  <si>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</si>
  <si>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</si>
  <si>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</si>
  <si>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</si>
  <si>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</si>
  <si>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</si>
  <si>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</si>
  <si>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</si>
  <si>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</si>
  <si>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</si>
  <si>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</si>
  <si>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</si>
  <si>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</si>
  <si>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</si>
  <si>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</si>
  <si>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</si>
  <si>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</si>
  <si>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</si>
  <si>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</si>
  <si>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</si>
  <si>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</si>
  <si>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</si>
  <si>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</si>
  <si>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</si>
  <si>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</si>
  <si>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</si>
  <si>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</si>
  <si>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</si>
  <si>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</si>
  <si>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</si>
  <si>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</si>
  <si>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</si>
  <si>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</si>
  <si>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</si>
  <si>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</si>
  <si>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</si>
  <si>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</si>
  <si>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</si>
  <si>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</si>
  <si>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</si>
  <si>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</si>
  <si>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</si>
  <si>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</si>
  <si>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</si>
  <si>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</si>
  <si>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</si>
  <si>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</si>
  <si>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</si>
  <si>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</si>
  <si>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</si>
  <si>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</si>
  <si>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</si>
  <si>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</si>
  <si>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</si>
  <si>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</si>
  <si>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</si>
  <si>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</si>
  <si>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</si>
  <si>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</si>
  <si>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</si>
  <si>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</si>
  <si>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</si>
  <si>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</si>
  <si>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</si>
  <si>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</si>
  <si>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</si>
  <si>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</si>
  <si>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</si>
  <si>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</si>
  <si>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</si>
  <si>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</si>
  <si>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</si>
  <si>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</si>
  <si>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</si>
  <si>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</si>
  <si>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</si>
  <si>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</si>
  <si>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</si>
  <si>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</si>
  <si>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</si>
  <si>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</si>
  <si>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</si>
  <si>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</si>
  <si>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</si>
  <si>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</si>
  <si>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</si>
  <si>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</si>
  <si>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</si>
  <si>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</si>
  <si>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</si>
  <si>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</si>
  <si>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</si>
  <si>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</si>
  <si>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</si>
  <si>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</si>
  <si>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</si>
  <si>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</si>
  <si>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</si>
  <si>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</si>
  <si>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</si>
  <si>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</si>
  <si>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</si>
  <si>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</si>
  <si>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</si>
  <si>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</si>
  <si>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</si>
  <si>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</si>
  <si>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</si>
  <si>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</si>
  <si>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</si>
  <si>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</si>
  <si>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</si>
  <si>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</si>
  <si>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</si>
  <si>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</si>
  <si>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</si>
  <si>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</si>
  <si>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</si>
  <si>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</si>
  <si>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</si>
  <si>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</si>
  <si>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</si>
  <si>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</si>
  <si>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</si>
  <si>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</si>
  <si>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</si>
  <si>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</si>
  <si>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</si>
  <si>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</si>
  <si>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</si>
  <si>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</si>
  <si>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</si>
  <si>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</si>
  <si>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</si>
  <si>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</si>
  <si>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</si>
  <si>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</si>
  <si>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</si>
  <si>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</si>
  <si>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</si>
  <si>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</si>
  <si>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</si>
  <si>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</si>
  <si>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</si>
  <si>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</si>
  <si>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</si>
  <si>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</si>
  <si>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</si>
  <si>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</si>
  <si>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</si>
  <si>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</si>
  <si>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</si>
  <si>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</si>
  <si>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</si>
  <si>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</si>
  <si>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</si>
  <si>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</si>
  <si>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</si>
  <si>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</si>
  <si>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</si>
  <si>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</si>
  <si>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</si>
  <si>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</si>
  <si>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</si>
  <si>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</si>
  <si>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</si>
  <si>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</si>
  <si>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</si>
  <si>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</si>
  <si>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</si>
  <si>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</si>
  <si>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</si>
  <si>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</si>
  <si>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</si>
  <si>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</si>
  <si>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</si>
  <si>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</si>
  <si>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</si>
  <si>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</si>
  <si>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</si>
  <si>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</si>
  <si>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</si>
  <si>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</si>
  <si>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</si>
  <si>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</si>
  <si>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</si>
  <si>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</si>
  <si>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</si>
  <si>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</si>
  <si>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</si>
  <si>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</si>
  <si>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</si>
  <si>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</si>
  <si>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</si>
  <si>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</si>
  <si>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</si>
  <si>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</si>
  <si>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</si>
  <si>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</si>
  <si>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</si>
  <si>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</si>
  <si>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</si>
  <si>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</si>
  <si>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</si>
  <si>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</si>
  <si>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</si>
  <si>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</si>
  <si>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</si>
  <si>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</si>
  <si>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</si>
  <si>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</si>
  <si>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</si>
  <si>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</si>
  <si>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</si>
  <si>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</si>
  <si>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</si>
  <si>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</si>
  <si>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</si>
  <si>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</si>
  <si>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</si>
  <si>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</si>
  <si>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</si>
  <si>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</si>
  <si>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</si>
  <si>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</si>
  <si>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</si>
  <si>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</si>
  <si>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</si>
  <si>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</si>
  <si>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</si>
  <si>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</si>
  <si>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</si>
  <si>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</si>
  <si>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</si>
  <si>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</si>
  <si>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</si>
  <si>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</si>
  <si>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</si>
  <si>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</si>
  <si>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</si>
  <si>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</si>
  <si>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</si>
  <si>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</si>
  <si>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</si>
  <si>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</si>
  <si>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</si>
  <si>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</si>
  <si>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</si>
  <si>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</si>
  <si>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</si>
  <si>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</si>
  <si>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</si>
  <si>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</si>
  <si>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</si>
  <si>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</si>
  <si>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</si>
  <si>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</si>
  <si>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</si>
  <si>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</si>
  <si>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</si>
  <si>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</si>
  <si>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</si>
  <si>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</si>
  <si>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</si>
  <si>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</si>
  <si>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</si>
  <si>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</si>
  <si>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</si>
  <si>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</si>
  <si>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</si>
  <si>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</si>
  <si>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</si>
  <si>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</si>
  <si>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</si>
  <si>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</si>
  <si>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</si>
  <si>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</si>
  <si>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</si>
  <si>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</si>
  <si>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</si>
  <si>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</si>
  <si>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</si>
  <si>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</si>
  <si>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</si>
  <si>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</si>
  <si>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</si>
  <si>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</si>
  <si>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</si>
  <si>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</si>
  <si>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</si>
  <si>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</si>
  <si>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</si>
  <si>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</si>
  <si>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</si>
  <si>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</si>
  <si>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</si>
  <si>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</si>
  <si>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</si>
  <si>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</si>
  <si>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</si>
  <si>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</si>
  <si>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</si>
  <si>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</si>
  <si>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</si>
  <si>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</si>
  <si>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</si>
  <si>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</si>
  <si>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</si>
  <si>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</si>
  <si>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</si>
  <si>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</si>
  <si>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</si>
  <si>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</si>
  <si>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</si>
  <si>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</si>
  <si>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</si>
  <si>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</si>
  <si>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</si>
  <si>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</si>
  <si>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</si>
  <si>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</si>
  <si>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</si>
  <si>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</si>
  <si>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</si>
  <si>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</si>
  <si>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</si>
  <si>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</si>
  <si>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</si>
  <si>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</si>
  <si>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</si>
  <si>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</si>
  <si>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</si>
  <si>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</si>
  <si>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</si>
  <si>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</si>
  <si>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</si>
  <si>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</si>
  <si>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</si>
  <si>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</si>
  <si>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</si>
  <si>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</si>
  <si>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</si>
  <si>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</si>
  <si>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</si>
  <si>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</si>
  <si>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</si>
  <si>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</si>
  <si>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</si>
  <si>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</si>
  <si>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</si>
  <si>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</si>
  <si>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</si>
  <si>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</si>
  <si>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</si>
  <si>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</si>
  <si>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</si>
  <si>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</si>
  <si>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</si>
  <si>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</si>
  <si>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</si>
  <si>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</si>
  <si>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</si>
  <si>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</si>
  <si>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</si>
  <si>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</si>
  <si>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</si>
  <si>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</si>
  <si>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</si>
  <si>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</si>
  <si>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</si>
  <si>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</si>
  <si>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</si>
  <si>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</si>
  <si>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</si>
  <si>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</si>
  <si>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</si>
  <si>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</si>
  <si>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</si>
  <si>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</si>
  <si>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</si>
  <si>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</si>
  <si>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</si>
  <si>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</si>
  <si>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</si>
  <si>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</si>
  <si>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</si>
  <si>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</si>
  <si>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</si>
  <si>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</si>
  <si>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</si>
  <si>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</si>
  <si>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</si>
  <si>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</si>
  <si>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</si>
  <si>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</si>
  <si>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</si>
  <si>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</si>
  <si>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</si>
  <si>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</si>
  <si>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</si>
  <si>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</si>
  <si>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</si>
  <si>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</si>
  <si>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</si>
  <si>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</si>
  <si>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</si>
  <si>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</si>
  <si>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</si>
  <si>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</si>
  <si>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</si>
  <si>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</si>
  <si>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</si>
  <si>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</si>
  <si>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</si>
  <si>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</si>
  <si>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</si>
  <si>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</si>
  <si>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</si>
  <si>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</si>
  <si>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</si>
  <si>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</si>
  <si>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</si>
  <si>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</si>
  <si>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</si>
  <si>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</si>
  <si>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</si>
  <si>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</si>
  <si>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</si>
  <si>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</si>
  <si>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</si>
  <si>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</si>
  <si>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</si>
  <si>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</si>
  <si>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</si>
  <si>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</si>
  <si>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</si>
  <si>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</si>
  <si>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</si>
  <si>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</si>
  <si>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</si>
  <si>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</si>
  <si>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</si>
  <si>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</si>
  <si>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</si>
  <si>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</si>
  <si>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</si>
  <si>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</si>
  <si>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</si>
  <si>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</si>
  <si>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</si>
  <si>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</si>
  <si>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</si>
  <si>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</si>
  <si>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</si>
  <si>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</si>
  <si>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</si>
  <si>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</si>
  <si>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</si>
  <si>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</si>
  <si>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</si>
  <si>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</si>
  <si>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</si>
  <si>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</si>
  <si>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</si>
  <si>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</si>
  <si>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</si>
  <si>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</si>
  <si>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</si>
  <si>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</si>
  <si>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</si>
  <si>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</si>
  <si>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</si>
  <si>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</si>
  <si>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</si>
  <si>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</si>
  <si>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</si>
  <si>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</si>
  <si>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</si>
  <si>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</si>
  <si>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</si>
  <si>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</si>
  <si>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</si>
  <si>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</si>
  <si>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</si>
  <si>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</si>
  <si>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</si>
  <si>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</si>
  <si>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</si>
  <si>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</si>
  <si>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</si>
  <si>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</si>
  <si>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</si>
  <si>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</si>
  <si>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</si>
  <si>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</si>
  <si>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</si>
  <si>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</si>
  <si>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</si>
  <si>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</si>
  <si>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</si>
  <si>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</si>
  <si>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</si>
  <si>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</si>
  <si>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</si>
  <si>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</si>
  <si>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</si>
  <si>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</si>
  <si>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</si>
  <si>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</si>
  <si>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</si>
  <si>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</si>
  <si>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</si>
  <si>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</si>
  <si>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</si>
  <si>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</si>
  <si>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</si>
  <si>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</si>
  <si>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</si>
  <si>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</si>
  <si>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</si>
  <si>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</si>
  <si>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</si>
  <si>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</si>
  <si>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</si>
  <si>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</si>
  <si>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</si>
  <si>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</si>
  <si>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</si>
  <si>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</si>
  <si>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</si>
  <si>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</si>
  <si>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</si>
  <si>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</si>
  <si>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</si>
  <si>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</si>
  <si>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</si>
  <si>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</si>
  <si>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</si>
  <si>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</si>
  <si>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</si>
  <si>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</si>
  <si>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</si>
  <si>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</si>
  <si>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</si>
  <si>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</si>
  <si>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</si>
  <si>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</si>
  <si>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</si>
  <si>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</si>
  <si>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</si>
  <si>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</si>
  <si>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</si>
  <si>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</si>
  <si>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</si>
  <si>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</si>
  <si>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</si>
  <si>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</si>
  <si>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</si>
  <si>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</si>
  <si>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</si>
  <si>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</si>
  <si>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</si>
  <si>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</si>
  <si>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</si>
  <si>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</si>
  <si>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</si>
  <si>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</si>
  <si>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</si>
  <si>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</si>
  <si>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</si>
  <si>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</si>
  <si>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</si>
  <si>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</si>
  <si>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</si>
  <si>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</si>
  <si>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</si>
  <si>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</si>
  <si>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</si>
  <si>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</si>
  <si>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</si>
  <si>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</si>
  <si>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</si>
  <si>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</si>
  <si>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</si>
  <si>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</si>
  <si>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</si>
  <si>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</si>
  <si>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</si>
  <si>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</si>
  <si>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</si>
  <si>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</si>
  <si>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</si>
  <si>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</si>
  <si>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</si>
  <si>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</si>
  <si>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</si>
  <si>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</si>
  <si>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</si>
  <si>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</si>
  <si>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</si>
  <si>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</si>
  <si>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</si>
  <si>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</si>
  <si>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</si>
  <si>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</si>
  <si>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</si>
  <si>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</si>
  <si>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</si>
  <si>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</si>
  <si>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</si>
  <si>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</si>
  <si>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</si>
  <si>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</si>
  <si>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</si>
  <si>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</si>
  <si>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</si>
  <si>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</si>
  <si>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</si>
  <si>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</si>
  <si>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</si>
  <si>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</si>
  <si>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</si>
  <si>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</si>
  <si>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</si>
  <si>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</si>
  <si>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</si>
  <si>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</si>
  <si>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</si>
  <si>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</si>
  <si>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</si>
  <si>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</si>
  <si>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</si>
  <si>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</si>
  <si>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</si>
  <si>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</si>
  <si>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</si>
  <si>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</si>
  <si>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</si>
  <si>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</si>
  <si>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</si>
  <si>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</si>
  <si>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</si>
  <si>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</si>
  <si>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</si>
  <si>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</si>
  <si>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</si>
  <si>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</si>
  <si>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</si>
  <si>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</si>
  <si>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</si>
  <si>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</si>
  <si>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</si>
  <si>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</si>
  <si>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</si>
  <si>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</si>
  <si>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</si>
  <si>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</si>
  <si>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</si>
  <si>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</si>
  <si>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</si>
  <si>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</si>
  <si>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</si>
  <si>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</si>
  <si>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</si>
  <si>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</si>
  <si>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</si>
  <si>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</si>
  <si>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</si>
  <si>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</si>
  <si>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</si>
  <si>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</si>
  <si>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</si>
  <si>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</si>
  <si>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</si>
  <si>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</si>
  <si>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</si>
  <si>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</si>
  <si>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</si>
  <si>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</si>
  <si>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</si>
  <si>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</si>
  <si>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</si>
  <si>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</si>
  <si>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</si>
  <si>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</si>
  <si>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</si>
  <si>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</si>
  <si>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</si>
  <si>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</si>
  <si>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</si>
  <si>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</si>
  <si>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</si>
  <si>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</si>
  <si>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</si>
  <si>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</si>
  <si>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</si>
  <si>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</si>
  <si>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</si>
  <si>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</si>
  <si>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</si>
  <si>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</si>
  <si>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</si>
  <si>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</si>
  <si>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</si>
  <si>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</si>
  <si>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</si>
  <si>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</si>
  <si>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</si>
  <si>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</si>
  <si>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</si>
  <si>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</si>
  <si>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</si>
  <si>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</si>
  <si>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</si>
  <si>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</si>
  <si>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</si>
  <si>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</si>
  <si>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</si>
  <si>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</si>
  <si>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</si>
  <si>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</si>
  <si>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</si>
  <si>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</si>
  <si>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</si>
  <si>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</si>
  <si>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</si>
  <si>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</si>
  <si>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</si>
  <si>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</si>
  <si>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</si>
  <si>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</si>
  <si>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</si>
  <si>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</si>
  <si>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</si>
  <si>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</si>
  <si>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</si>
  <si>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</si>
  <si>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</si>
  <si>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</si>
  <si>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</si>
  <si>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</si>
  <si>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</si>
  <si>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</si>
  <si>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</si>
  <si>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</si>
  <si>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</si>
  <si>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</si>
  <si>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</si>
  <si>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</si>
  <si>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</si>
  <si>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</si>
  <si>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</si>
  <si>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</si>
  <si>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</si>
  <si>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</si>
  <si>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</si>
  <si>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</si>
  <si>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</si>
  <si>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</si>
  <si>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</si>
  <si>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</si>
  <si>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</si>
  <si>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</si>
  <si>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</si>
  <si>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</si>
  <si>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</si>
  <si>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</si>
  <si>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</si>
  <si>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</si>
  <si>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</si>
  <si>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</si>
  <si>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</si>
  <si>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</si>
  <si>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</si>
  <si>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</si>
  <si>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</si>
  <si>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</si>
  <si>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</si>
  <si>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</si>
  <si>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</si>
  <si>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</si>
  <si>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</si>
  <si>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</si>
  <si>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</si>
  <si>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</si>
  <si>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</si>
  <si>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</si>
  <si>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</si>
  <si>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</si>
  <si>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</si>
  <si>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</si>
  <si>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</si>
  <si>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</si>
  <si>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</si>
  <si>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</si>
  <si>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</si>
  <si>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</si>
  <si>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</si>
  <si>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</si>
  <si>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</si>
  <si>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</si>
  <si>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</si>
  <si>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</si>
  <si>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</si>
  <si>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</si>
  <si>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</si>
  <si>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</si>
  <si>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</si>
  <si>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</si>
  <si>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</si>
  <si>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</si>
  <si>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</si>
  <si>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</si>
  <si>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</si>
  <si>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</si>
  <si>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</si>
  <si>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</si>
  <si>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</si>
  <si>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</si>
  <si>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</si>
  <si>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</si>
  <si>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</si>
  <si>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</si>
  <si>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</si>
  <si>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</si>
  <si>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</si>
  <si>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</si>
  <si>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</si>
  <si>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</si>
  <si>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</si>
  <si>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</si>
  <si>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</si>
  <si>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</si>
  <si>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</si>
  <si>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</si>
  <si>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</si>
  <si>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</si>
  <si>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</si>
  <si>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</si>
  <si>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</si>
  <si>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</si>
  <si>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</si>
  <si>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</si>
  <si>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</si>
  <si>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</si>
  <si>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</si>
  <si>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</si>
  <si>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</si>
  <si>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</si>
  <si>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</si>
  <si>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</si>
  <si>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</si>
  <si>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</si>
  <si>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</si>
  <si>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</si>
  <si>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</si>
  <si>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</si>
  <si>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</si>
  <si>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</si>
  <si>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</si>
  <si>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</si>
  <si>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</si>
  <si>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</si>
  <si>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</si>
  <si>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</si>
  <si>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</si>
  <si>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</si>
  <si>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</si>
  <si>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</si>
  <si>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</si>
  <si>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</si>
  <si>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</si>
  <si>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</si>
  <si>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</si>
  <si>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</si>
  <si>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</si>
  <si>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</si>
  <si>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</si>
  <si>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</si>
  <si>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</si>
  <si>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</si>
  <si>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</si>
  <si>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</si>
  <si>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</si>
  <si>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</si>
  <si>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</si>
  <si>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</si>
  <si>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</si>
  <si>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</si>
  <si>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</si>
  <si>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</si>
  <si>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</si>
  <si>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</si>
  <si>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</si>
  <si>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</si>
  <si>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</si>
  <si>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</si>
  <si>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</si>
  <si>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</si>
  <si>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</si>
  <si>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</si>
  <si>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</si>
  <si>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</si>
  <si>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</si>
  <si>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</si>
  <si>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</si>
  <si>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</si>
  <si>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</si>
  <si>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</si>
  <si>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</si>
  <si>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</si>
  <si>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</si>
  <si>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</si>
  <si>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</si>
  <si>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</si>
  <si>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</si>
  <si>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</si>
  <si>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</si>
  <si>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</si>
  <si>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</si>
  <si>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</si>
  <si>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</si>
  <si>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</si>
  <si>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</si>
  <si>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</si>
  <si>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</si>
  <si>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</si>
  <si>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</si>
  <si>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</si>
  <si>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</si>
  <si>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</si>
  <si>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</si>
  <si>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</si>
  <si>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</si>
  <si>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</si>
  <si>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</si>
  <si>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</si>
  <si>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</si>
  <si>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</si>
  <si>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</si>
  <si>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</si>
  <si>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</si>
  <si>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</si>
  <si>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</si>
  <si>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</si>
  <si>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</si>
  <si>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</si>
  <si>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</si>
  <si>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</si>
  <si>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</si>
  <si>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</si>
  <si>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</si>
  <si>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</si>
  <si>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</si>
  <si>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</si>
  <si>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</si>
  <si>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</si>
  <si>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</si>
  <si>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</si>
  <si>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</si>
  <si>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</si>
  <si>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</si>
  <si>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</si>
  <si>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</si>
  <si>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</si>
  <si>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</si>
  <si>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</si>
  <si>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</si>
  <si>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</si>
  <si>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</si>
  <si>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</si>
  <si>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</si>
  <si>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</si>
  <si>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</si>
  <si>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</si>
  <si>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</si>
  <si>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</si>
  <si>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</si>
  <si>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</si>
  <si>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</si>
  <si>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</si>
  <si>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</si>
  <si>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</si>
  <si>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</si>
  <si>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</si>
  <si>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</si>
  <si>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</si>
  <si>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</si>
  <si>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</si>
  <si>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</si>
  <si>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</si>
  <si>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</si>
  <si>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</si>
  <si>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</si>
  <si>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</si>
  <si>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</si>
  <si>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</si>
  <si>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</si>
  <si>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</si>
  <si>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</si>
  <si>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</si>
  <si>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</si>
  <si>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</si>
  <si>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</si>
  <si>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</si>
  <si>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</si>
  <si>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</si>
  <si>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</si>
  <si>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</si>
  <si>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</si>
  <si>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</si>
  <si>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</si>
  <si>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</si>
  <si>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</si>
  <si>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</si>
  <si>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</si>
  <si>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</si>
  <si>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</si>
  <si>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</si>
  <si>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</si>
  <si>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</si>
  <si>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</si>
  <si>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</si>
  <si>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</si>
  <si>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</si>
  <si>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</si>
  <si>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</si>
  <si>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</si>
  <si>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</si>
  <si>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</si>
  <si>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</si>
  <si>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</si>
  <si>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</si>
  <si>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</si>
  <si>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</si>
  <si>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</si>
  <si>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</si>
  <si>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</si>
  <si>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</si>
  <si>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</si>
  <si>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</si>
  <si>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</si>
  <si>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</si>
  <si>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</si>
  <si>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</si>
  <si>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</si>
  <si>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</si>
  <si>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</si>
  <si>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</si>
  <si>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</si>
  <si>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</si>
  <si>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</si>
  <si>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</si>
  <si>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</si>
  <si>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</si>
  <si>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</si>
  <si>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</si>
  <si>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</si>
  <si>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</si>
  <si>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</si>
  <si>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</si>
  <si>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</si>
  <si>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</si>
  <si>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</si>
  <si>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</si>
  <si>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</si>
  <si>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</si>
  <si>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</si>
  <si>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</si>
  <si>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</si>
  <si>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</si>
  <si>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</si>
  <si>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</si>
  <si>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</si>
  <si>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</si>
  <si>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</si>
  <si>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</si>
  <si>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</si>
  <si>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</si>
  <si>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</si>
  <si>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</si>
  <si>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</si>
  <si>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</si>
  <si>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</si>
  <si>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</si>
  <si>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</si>
  <si>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</si>
  <si>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</si>
  <si>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</si>
  <si>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</si>
  <si>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</si>
  <si>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</si>
  <si>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</si>
  <si>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</si>
  <si>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</si>
  <si>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</si>
  <si>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</si>
  <si>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</si>
  <si>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</si>
  <si>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</si>
  <si>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</si>
  <si>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</si>
  <si>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</si>
  <si>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</si>
  <si>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</si>
  <si>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</si>
  <si>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</si>
  <si>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</si>
  <si>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</si>
  <si>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</si>
  <si>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</si>
  <si>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</si>
  <si>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</si>
  <si>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</si>
  <si>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</si>
  <si>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</si>
  <si>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</si>
  <si>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</si>
  <si>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</si>
  <si>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</si>
  <si>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</si>
  <si>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</si>
  <si>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</si>
  <si>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</si>
  <si>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</si>
  <si>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</si>
  <si>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</si>
  <si>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</si>
  <si>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</si>
  <si>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</si>
  <si>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</si>
  <si>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</si>
  <si>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</si>
  <si>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</si>
  <si>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</si>
  <si>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</si>
  <si>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</si>
  <si>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</si>
  <si>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</si>
  <si>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</si>
  <si>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</si>
  <si>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</si>
  <si>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</si>
  <si>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</si>
  <si>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</si>
  <si>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</si>
  <si>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</si>
  <si>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</si>
  <si>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</si>
  <si>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</si>
  <si>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</si>
  <si>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</si>
  <si>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</si>
  <si>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</si>
  <si>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</si>
  <si>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</si>
  <si>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</si>
  <si>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</si>
  <si>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</si>
  <si>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</si>
  <si>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</si>
  <si>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</si>
  <si>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</si>
  <si>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</si>
  <si>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</si>
  <si>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</si>
  <si>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</si>
  <si>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</si>
  <si>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</si>
  <si>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</si>
  <si>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</si>
  <si>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</si>
  <si>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</si>
  <si>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</si>
  <si>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</si>
  <si>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</si>
  <si>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</si>
  <si>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</si>
  <si>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</si>
  <si>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</si>
  <si>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</si>
  <si>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</si>
  <si>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</si>
  <si>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</si>
  <si>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</si>
  <si>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</si>
  <si>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</si>
  <si>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</si>
  <si>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</si>
  <si>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</si>
  <si>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</si>
  <si>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</si>
  <si>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</si>
  <si>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</si>
  <si>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</si>
  <si>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</si>
  <si>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</si>
  <si>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</si>
  <si>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</si>
  <si>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</si>
  <si>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</si>
  <si>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</si>
  <si>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</si>
  <si>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</si>
  <si>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</si>
  <si>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</si>
  <si>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</si>
  <si>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</si>
  <si>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</si>
  <si>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</si>
  <si>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</si>
  <si>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</si>
  <si>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</si>
  <si>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</si>
  <si>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</si>
  <si>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</si>
  <si>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</si>
  <si>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</si>
  <si>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</si>
  <si>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</si>
  <si>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</si>
  <si>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</si>
  <si>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</si>
  <si>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</si>
  <si>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</si>
  <si>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</si>
  <si>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</si>
  <si>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</si>
  <si>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</si>
  <si>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</si>
  <si>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</si>
  <si>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</si>
  <si>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</si>
  <si>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</si>
  <si>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</si>
  <si>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</si>
  <si>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</si>
  <si>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</si>
  <si>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</si>
  <si>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</si>
  <si>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</si>
  <si>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</si>
  <si>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</si>
  <si>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</si>
  <si>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</si>
  <si>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</si>
  <si>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</si>
  <si>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</si>
  <si>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</si>
  <si>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</si>
  <si>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</si>
  <si>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</si>
  <si>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</si>
  <si>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</si>
  <si>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</si>
  <si>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</si>
  <si>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</si>
  <si>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</si>
  <si>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</si>
  <si>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</si>
  <si>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</si>
  <si>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</si>
  <si>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</si>
  <si>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</si>
  <si>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</si>
  <si>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</si>
  <si>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</si>
  <si>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</si>
  <si>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</si>
  <si>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</si>
  <si>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</si>
  <si>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</si>
  <si>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</si>
  <si>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</si>
  <si>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</si>
  <si>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</si>
  <si>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</si>
  <si>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</si>
  <si>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</si>
  <si>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</si>
  <si>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</si>
  <si>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</si>
  <si>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</si>
  <si>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</si>
  <si>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</si>
  <si>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</si>
  <si>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</si>
  <si>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</si>
  <si>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</si>
  <si>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</si>
  <si>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</si>
  <si>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</si>
  <si>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</si>
  <si>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</si>
  <si>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</si>
  <si>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</si>
  <si>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</si>
  <si>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</si>
  <si>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</si>
  <si>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</si>
  <si>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</si>
  <si>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</si>
  <si>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</si>
  <si>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</si>
  <si>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</si>
  <si>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</si>
  <si>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</si>
  <si>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</si>
  <si>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</si>
  <si>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</si>
  <si>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</si>
  <si>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</si>
  <si>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</si>
  <si>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</si>
  <si>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</si>
  <si>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</si>
  <si>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</si>
  <si>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</si>
  <si>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</si>
  <si>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</si>
  <si>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</si>
  <si>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</si>
  <si>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</si>
  <si>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</si>
  <si>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</si>
  <si>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</si>
  <si>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</si>
  <si>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</si>
  <si>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</si>
  <si>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</si>
  <si>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</si>
  <si>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</si>
  <si>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</si>
  <si>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</si>
  <si>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</si>
  <si>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</si>
  <si>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</si>
  <si>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</si>
  <si>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</si>
  <si>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</si>
  <si>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</si>
  <si>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</si>
  <si>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</si>
  <si>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</si>
  <si>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</si>
  <si>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</si>
  <si>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</si>
  <si>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</si>
  <si>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</si>
  <si>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</si>
  <si>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</si>
  <si>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</si>
  <si>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</si>
  <si>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</si>
  <si>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</si>
  <si>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</si>
  <si>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</si>
  <si>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</si>
  <si>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</si>
  <si>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</si>
  <si>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</si>
  <si>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</si>
  <si>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</si>
  <si>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</si>
  <si>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</si>
  <si>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</si>
  <si>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</si>
  <si>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</si>
  <si>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</si>
  <si>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</si>
  <si>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</si>
  <si>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</si>
  <si>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</si>
  <si>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</si>
  <si>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</si>
  <si>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</si>
  <si>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</si>
  <si>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</si>
  <si>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</si>
  <si>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</si>
  <si>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</si>
  <si>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</si>
  <si>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</si>
  <si>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</si>
  <si>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</si>
  <si>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</si>
  <si>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</si>
  <si>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</si>
  <si>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</si>
  <si>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</si>
  <si>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</si>
  <si>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</si>
  <si>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</si>
  <si>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</si>
  <si>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</si>
  <si>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</si>
  <si>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</si>
  <si>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</si>
  <si>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</si>
  <si>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</si>
  <si>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</si>
  <si>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</si>
  <si>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</si>
  <si>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</si>
  <si>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</si>
  <si>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</si>
  <si>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</si>
  <si>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</si>
  <si>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</si>
  <si>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</si>
  <si>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</si>
  <si>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</si>
  <si>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</si>
  <si>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</si>
  <si>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</si>
  <si>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</si>
  <si>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</si>
  <si>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</si>
  <si>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</si>
  <si>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</si>
  <si>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</si>
  <si>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</si>
  <si>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</si>
  <si>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</si>
  <si>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</si>
  <si>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</si>
  <si>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</si>
  <si>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</si>
  <si>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</si>
  <si>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</si>
  <si>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</si>
  <si>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</si>
  <si>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</si>
  <si>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</si>
  <si>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</si>
  <si>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</si>
  <si>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</si>
  <si>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</si>
  <si>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</si>
  <si>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</si>
  <si>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</si>
  <si>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</si>
  <si>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</si>
  <si>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</si>
  <si>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</si>
  <si>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</si>
  <si>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</si>
  <si>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</si>
  <si>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</si>
  <si>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</si>
  <si>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</si>
  <si>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</si>
  <si>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</si>
  <si>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</si>
  <si>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</si>
  <si>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</si>
  <si>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</si>
  <si>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</si>
  <si>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</si>
  <si>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</si>
  <si>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</si>
  <si>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</si>
  <si>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</si>
  <si>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</si>
  <si>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</si>
  <si>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</si>
  <si>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</si>
  <si>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</si>
  <si>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</si>
  <si>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</si>
  <si>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</si>
  <si>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</si>
  <si>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</si>
  <si>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</si>
  <si>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</si>
  <si>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</si>
  <si>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</si>
  <si>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</si>
  <si>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</si>
  <si>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</si>
  <si>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</si>
  <si>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</si>
  <si>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</si>
  <si>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</si>
  <si>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</si>
  <si>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</si>
  <si>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</si>
  <si>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</si>
  <si>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</si>
  <si>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</si>
  <si>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</si>
  <si>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</si>
  <si>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</si>
  <si>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</si>
  <si>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</si>
  <si>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</si>
  <si>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</si>
  <si>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</si>
  <si>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</si>
  <si>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</si>
  <si>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</si>
  <si>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</si>
  <si>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</si>
  <si>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</si>
  <si>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</si>
  <si>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</si>
  <si>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</si>
  <si>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</si>
  <si>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</si>
  <si>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</si>
  <si>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</si>
  <si>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</si>
  <si>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</si>
  <si>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</si>
  <si>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</si>
  <si>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</si>
  <si>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</si>
  <si>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</si>
  <si>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</si>
  <si>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</si>
  <si>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</si>
  <si>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</si>
  <si>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</si>
  <si>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</si>
  <si>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</si>
  <si>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</si>
  <si>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</si>
  <si>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</si>
  <si>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</si>
  <si>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</si>
  <si>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</si>
  <si>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</si>
  <si>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</si>
  <si>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</si>
  <si>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</si>
  <si>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</si>
  <si>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</si>
  <si>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</si>
  <si>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</si>
  <si>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</si>
  <si>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</si>
  <si>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</si>
  <si>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</si>
  <si>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</si>
  <si>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</si>
  <si>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</si>
  <si>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</si>
  <si>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</si>
  <si>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</si>
  <si>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</si>
  <si>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</si>
  <si>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</si>
  <si>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</si>
  <si>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</si>
  <si>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</si>
  <si>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</si>
  <si>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</si>
  <si>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</si>
  <si>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</si>
  <si>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</si>
  <si>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</si>
  <si>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</si>
  <si>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</si>
  <si>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</si>
  <si>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</si>
  <si>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</si>
  <si>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</si>
  <si>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</si>
  <si>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</si>
  <si>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</si>
  <si>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</si>
  <si>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</si>
  <si>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</si>
  <si>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</si>
  <si>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</si>
  <si>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</si>
  <si>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</si>
  <si>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</si>
  <si>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</si>
  <si>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</si>
  <si>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</si>
  <si>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</si>
  <si>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</si>
  <si>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</si>
  <si>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</si>
  <si>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</si>
  <si>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</si>
  <si>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</si>
  <si>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</si>
  <si>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</si>
  <si>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</si>
  <si>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</si>
  <si>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</si>
  <si>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</si>
  <si>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</si>
  <si>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</si>
  <si>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</si>
  <si>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</si>
  <si>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</si>
  <si>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</si>
  <si>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</si>
  <si>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</si>
  <si>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</si>
  <si>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</si>
  <si>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</si>
  <si>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</si>
  <si>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</si>
  <si>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</si>
  <si>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</si>
  <si>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</si>
  <si>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</si>
  <si>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</si>
  <si>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</si>
  <si>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</si>
  <si>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</si>
  <si>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</si>
  <si>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</si>
  <si>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</si>
  <si>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</si>
  <si>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</si>
  <si>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</si>
  <si>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</si>
  <si>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</si>
  <si>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</si>
  <si>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</si>
  <si>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</si>
  <si>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</si>
  <si>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</si>
  <si>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</si>
  <si>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</si>
  <si>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</si>
  <si>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</si>
  <si>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</si>
  <si>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</si>
  <si>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</si>
  <si>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</si>
  <si>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</si>
  <si>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</si>
  <si>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</si>
  <si>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</si>
  <si>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</si>
  <si>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</si>
  <si>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</si>
  <si>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</si>
  <si>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</si>
  <si>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</si>
  <si>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</si>
  <si>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</si>
  <si>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</si>
  <si>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</si>
  <si>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</si>
  <si>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</si>
  <si>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</si>
  <si>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</si>
  <si>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</si>
  <si>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</si>
  <si>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</si>
  <si>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</si>
  <si>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</si>
  <si>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</si>
  <si>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</si>
  <si>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</si>
  <si>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</si>
  <si>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</si>
  <si>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</si>
  <si>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</si>
  <si>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</si>
  <si>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</si>
  <si>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</si>
  <si>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</si>
  <si>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</si>
  <si>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</si>
  <si>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</si>
  <si>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</si>
  <si>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</si>
  <si>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</si>
  <si>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</si>
  <si>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</si>
  <si>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</si>
  <si>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</si>
  <si>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</si>
  <si>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</si>
  <si>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</si>
  <si>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</si>
  <si>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</si>
  <si>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</si>
  <si>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</si>
  <si>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</si>
  <si>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</si>
  <si>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</si>
  <si>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</si>
  <si>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</si>
  <si>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</si>
  <si>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</si>
  <si>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</si>
  <si>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</si>
  <si>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</si>
  <si>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</si>
  <si>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</si>
  <si>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</si>
  <si>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</si>
  <si>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</si>
  <si>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</si>
  <si>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</si>
  <si>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</si>
  <si>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</si>
  <si>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</si>
  <si>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</si>
  <si>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</si>
  <si>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</si>
  <si>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</si>
  <si>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</si>
  <si>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</si>
  <si>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</si>
  <si>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</si>
  <si>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</si>
  <si>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</si>
  <si>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</si>
  <si>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</si>
  <si>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</si>
  <si>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</si>
  <si>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</si>
  <si>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</si>
  <si>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</si>
  <si>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</si>
  <si>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</si>
  <si>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</si>
  <si>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</si>
  <si>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</si>
  <si>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</si>
  <si>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</si>
  <si>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</si>
  <si>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</si>
  <si>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</si>
  <si>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</si>
  <si>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</si>
  <si>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</si>
  <si>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</si>
  <si>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</si>
  <si>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</si>
  <si>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</si>
  <si>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</si>
  <si>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</si>
  <si>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</si>
  <si>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</si>
  <si>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</si>
  <si>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</si>
  <si>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</si>
  <si>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</si>
  <si>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</si>
  <si>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</si>
  <si>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</si>
  <si>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</si>
  <si>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</si>
  <si>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</si>
  <si>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</si>
  <si>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</si>
  <si>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</si>
  <si>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</si>
  <si>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</si>
  <si>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</si>
  <si>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</si>
  <si>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</si>
  <si>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</si>
  <si>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</si>
  <si>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</si>
  <si>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</si>
  <si>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</si>
  <si>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</si>
  <si>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</si>
  <si>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</si>
  <si>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</si>
  <si>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</si>
  <si>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</si>
  <si>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</si>
  <si>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</si>
  <si>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</si>
  <si>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</si>
  <si>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</si>
  <si>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</si>
  <si>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</si>
  <si>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</si>
  <si>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</si>
  <si>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</si>
  <si>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</si>
  <si>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</si>
  <si>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</si>
  <si>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</si>
  <si>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</si>
  <si>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</si>
  <si>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</si>
  <si>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</si>
  <si>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</si>
  <si>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</si>
  <si>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</si>
  <si>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</si>
  <si>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</si>
  <si>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</si>
  <si>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</si>
  <si>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</si>
  <si>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</si>
  <si>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</si>
  <si>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</si>
  <si>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</si>
  <si>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</si>
  <si>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</si>
  <si>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</si>
  <si>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</si>
  <si>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</si>
  <si>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</si>
  <si>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</si>
  <si>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</si>
  <si>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</si>
  <si>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</si>
  <si>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</si>
  <si>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</si>
  <si>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</si>
  <si>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</si>
  <si>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</si>
  <si>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</si>
  <si>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</si>
  <si>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</si>
  <si>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</si>
  <si>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</si>
  <si>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</si>
  <si>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</si>
  <si>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</si>
  <si>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</si>
  <si>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</si>
  <si>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</si>
  <si>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</si>
  <si>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</si>
  <si>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</si>
  <si>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</si>
  <si>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</si>
  <si>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</si>
  <si>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</si>
  <si>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</si>
  <si>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</si>
  <si>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</si>
  <si>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</si>
  <si>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</si>
  <si>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</si>
  <si>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</si>
  <si>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</si>
  <si>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</si>
  <si>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</si>
  <si>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</si>
  <si>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</si>
  <si>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</si>
  <si>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</si>
  <si>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</si>
  <si>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</si>
  <si>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</si>
  <si>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</si>
  <si>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</si>
  <si>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</si>
  <si>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</si>
  <si>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</si>
  <si>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</si>
  <si>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</si>
  <si>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</si>
  <si>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</si>
  <si>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</si>
  <si>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</si>
  <si>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</si>
  <si>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</si>
  <si>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</si>
  <si>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</si>
  <si>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</si>
  <si>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</si>
  <si>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</si>
  <si>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</si>
  <si>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</si>
  <si>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</si>
  <si>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</si>
  <si>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</si>
  <si>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</si>
  <si>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</si>
  <si>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</si>
  <si>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</si>
  <si>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</si>
  <si>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</si>
  <si>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</si>
  <si>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</si>
  <si>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</si>
  <si>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</si>
  <si>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</si>
  <si>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</si>
  <si>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</si>
  <si>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</si>
  <si>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</si>
  <si>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</si>
  <si>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</si>
  <si>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</si>
  <si>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</si>
  <si>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</si>
  <si>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</si>
  <si>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</si>
  <si>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</si>
  <si>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</si>
  <si>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</si>
  <si>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</si>
  <si>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</si>
  <si>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</si>
  <si>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</si>
  <si>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</si>
  <si>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</si>
  <si>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</si>
  <si>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</si>
  <si>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</si>
  <si>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</si>
  <si>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</si>
  <si>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</si>
  <si>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</si>
  <si>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</si>
  <si>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</si>
  <si>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</si>
  <si>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</si>
  <si>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</si>
  <si>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</si>
  <si>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</si>
  <si>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</si>
  <si>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</si>
  <si>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</si>
  <si>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</si>
  <si>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</si>
  <si>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</si>
  <si>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</si>
  <si>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</si>
  <si>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</si>
  <si>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</si>
  <si>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</si>
  <si>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</si>
  <si>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</si>
  <si>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</si>
  <si>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</si>
  <si>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</si>
  <si>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</si>
  <si>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</si>
  <si>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</si>
  <si>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</si>
  <si>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</si>
  <si>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</si>
  <si>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</si>
  <si>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</si>
  <si>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</si>
  <si>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</si>
  <si>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</si>
  <si>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</si>
  <si>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</si>
  <si>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</si>
  <si>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</si>
  <si>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</si>
  <si>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</si>
  <si>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</si>
  <si>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</si>
  <si>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</si>
  <si>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</si>
  <si>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</si>
  <si>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</si>
  <si>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</si>
  <si>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</si>
  <si>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</si>
  <si>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</si>
  <si>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</si>
  <si>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</si>
  <si>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</si>
  <si>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</si>
  <si>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</si>
  <si>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</si>
  <si>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</si>
  <si>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</si>
  <si>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</si>
  <si>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</si>
  <si>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</si>
  <si>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</si>
  <si>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</si>
  <si>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</si>
  <si>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</si>
  <si>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</si>
  <si>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</si>
  <si>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</si>
  <si>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</si>
  <si>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</si>
  <si>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</si>
  <si>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</si>
  <si>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</si>
  <si>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</si>
  <si>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</si>
  <si>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</si>
  <si>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</si>
  <si>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</si>
  <si>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</si>
  <si>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</si>
  <si>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</si>
  <si>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</si>
  <si>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</si>
  <si>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</si>
  <si>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</si>
  <si>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</si>
  <si>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</si>
  <si>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</si>
  <si>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</si>
  <si>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</si>
  <si>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</si>
  <si>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</si>
  <si>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</si>
  <si>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</si>
  <si>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</si>
  <si>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</si>
  <si>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</si>
  <si>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</si>
  <si>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</si>
  <si>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</si>
  <si>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</si>
  <si>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</si>
  <si>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</si>
  <si>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</si>
  <si>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</si>
  <si>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</si>
  <si>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</si>
  <si>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</si>
  <si>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</si>
  <si>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</si>
  <si>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</si>
  <si>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</si>
  <si>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</si>
  <si>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</si>
  <si>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</si>
  <si>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</si>
  <si>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</si>
  <si>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</si>
  <si>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</si>
  <si>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</si>
  <si>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</si>
  <si>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</si>
  <si>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</si>
  <si>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</si>
  <si>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</si>
  <si>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</si>
  <si>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</si>
  <si>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</si>
  <si>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</si>
  <si>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</si>
  <si>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</si>
  <si>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</si>
  <si>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</si>
  <si>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</si>
  <si>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</si>
  <si>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</si>
  <si>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</si>
  <si>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</si>
  <si>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</si>
  <si>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</si>
  <si>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</si>
  <si>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</si>
  <si>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</si>
  <si>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</si>
  <si>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</si>
  <si>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</si>
  <si>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</si>
  <si>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</si>
  <si>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</si>
  <si>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</si>
  <si>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</si>
  <si>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</si>
  <si>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</si>
  <si>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</si>
  <si>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</si>
  <si>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</si>
  <si>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</si>
  <si>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</si>
  <si>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</si>
  <si>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</si>
  <si>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</si>
  <si>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</si>
  <si>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</si>
  <si>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</si>
  <si>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</si>
  <si>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</si>
  <si>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</si>
  <si>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</si>
  <si>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</si>
  <si>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</si>
  <si>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</si>
  <si>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</si>
  <si>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</si>
  <si>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</si>
  <si>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</si>
  <si>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</si>
  <si>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</si>
  <si>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</si>
  <si>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</si>
  <si>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</si>
  <si>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</si>
  <si>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</si>
  <si>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</si>
  <si>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</si>
  <si>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</si>
  <si>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</si>
  <si>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</si>
  <si>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</si>
  <si>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</si>
  <si>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</si>
  <si>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</si>
  <si>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</si>
  <si>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</si>
  <si>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</si>
  <si>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</si>
  <si>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</si>
  <si>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</si>
  <si>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</si>
  <si>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</si>
  <si>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</si>
  <si>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</si>
  <si>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</si>
  <si>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</si>
  <si>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</si>
  <si>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</si>
  <si>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</si>
  <si>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</si>
  <si>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</si>
  <si>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</si>
  <si>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</si>
  <si>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</si>
  <si>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</si>
  <si>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</si>
  <si>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</si>
  <si>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</si>
  <si>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</si>
  <si>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</si>
  <si>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</si>
  <si>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</si>
  <si>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</si>
  <si>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</si>
  <si>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</si>
  <si>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</si>
  <si>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</si>
  <si>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</si>
  <si>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</si>
  <si>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</si>
  <si>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</si>
  <si>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</si>
  <si>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</si>
  <si>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</si>
  <si>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</si>
  <si>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</si>
  <si>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</si>
  <si>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</si>
  <si>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</si>
  <si>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</si>
  <si>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</si>
  <si>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</si>
  <si>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</si>
  <si>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</si>
  <si>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</si>
  <si>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</si>
  <si>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</si>
  <si>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</si>
  <si>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</si>
  <si>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</si>
  <si>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</si>
  <si>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</si>
  <si>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</si>
  <si>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</si>
  <si>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</si>
  <si>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</si>
  <si>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</si>
  <si>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</si>
  <si>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</si>
  <si>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</si>
  <si>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</si>
  <si>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</si>
  <si>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</si>
  <si>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</si>
  <si>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</si>
  <si>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</si>
  <si>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</si>
  <si>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</si>
  <si>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</si>
  <si>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</si>
  <si>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</si>
  <si>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</si>
  <si>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</si>
  <si>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</si>
  <si>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</si>
  <si>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</si>
  <si>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</si>
  <si>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</si>
  <si>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</si>
  <si>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</si>
  <si>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</si>
  <si>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</si>
  <si>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</si>
  <si>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</si>
  <si>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</si>
  <si>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</si>
  <si>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</si>
  <si>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</si>
  <si>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</si>
  <si>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</si>
  <si>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</si>
  <si>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</si>
  <si>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</si>
  <si>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</si>
  <si>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</si>
  <si>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</si>
  <si>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</si>
  <si>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</si>
  <si>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</si>
  <si>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</si>
  <si>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</si>
  <si>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</si>
  <si>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</si>
  <si>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</si>
  <si>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</si>
  <si>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</si>
  <si>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</si>
  <si>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</si>
  <si>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</si>
  <si>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</si>
  <si>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</si>
  <si>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</si>
  <si>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</si>
  <si>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</si>
  <si>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</si>
  <si>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</si>
  <si>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</si>
  <si>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</si>
  <si>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</si>
  <si>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</si>
  <si>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</si>
  <si>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</si>
  <si>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</si>
  <si>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</si>
  <si>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</si>
  <si>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</si>
  <si>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</si>
  <si>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</si>
  <si>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</si>
  <si>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</si>
  <si>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</si>
  <si>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</si>
  <si>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</si>
  <si>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</si>
  <si>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</si>
  <si>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</si>
  <si>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</si>
  <si>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</si>
  <si>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</si>
  <si>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</si>
  <si>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</si>
  <si>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</si>
  <si>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</si>
  <si>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</si>
  <si>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</si>
  <si>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</si>
  <si>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</si>
  <si>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</si>
  <si>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</si>
  <si>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</si>
  <si>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</si>
  <si>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</si>
  <si>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</si>
  <si>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</si>
  <si>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</si>
  <si>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</si>
  <si>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</si>
  <si>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</si>
  <si>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</si>
  <si>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</si>
  <si>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</si>
  <si>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</si>
  <si>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</si>
  <si>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</si>
  <si>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</si>
  <si>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</si>
  <si>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</si>
  <si>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</si>
  <si>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</si>
  <si>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</si>
  <si>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</si>
  <si>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</si>
  <si>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</si>
  <si>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</si>
  <si>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</si>
  <si>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</si>
  <si>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</si>
  <si>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</si>
  <si>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</si>
  <si>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</si>
  <si>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</si>
  <si>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</si>
  <si>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</si>
  <si>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</si>
  <si>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</si>
  <si>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</si>
  <si>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</si>
  <si>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</si>
  <si>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</si>
  <si>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</si>
  <si>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</si>
  <si>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</si>
  <si>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</si>
  <si>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</si>
  <si>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</si>
  <si>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</si>
  <si>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</si>
  <si>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</si>
  <si>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</si>
  <si>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</si>
  <si>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</si>
  <si>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</si>
  <si>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</si>
  <si>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</si>
  <si>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</si>
  <si>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</si>
  <si>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</si>
  <si>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</si>
  <si>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</si>
  <si>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</si>
  <si>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</si>
  <si>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</si>
  <si>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</si>
  <si>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</si>
  <si>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</si>
  <si>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</si>
  <si>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</si>
  <si>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</si>
  <si>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</si>
  <si>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</si>
  <si>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</si>
  <si>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</si>
  <si>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</si>
  <si>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</si>
  <si>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</si>
  <si>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</si>
  <si>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</si>
  <si>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</si>
  <si>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</si>
  <si>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</si>
  <si>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</si>
  <si>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</si>
  <si>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</si>
  <si>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</si>
  <si>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</si>
  <si>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</si>
  <si>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</si>
  <si>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</si>
  <si>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</si>
  <si>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</si>
  <si>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</si>
  <si>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</si>
  <si>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</si>
  <si>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</si>
  <si>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</si>
  <si>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</si>
  <si>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</si>
  <si>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</si>
  <si>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</si>
  <si>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</si>
  <si>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</si>
  <si>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</si>
  <si>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</si>
  <si>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</si>
  <si>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</si>
  <si>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</si>
  <si>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</si>
  <si>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</si>
  <si>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</si>
  <si>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</si>
  <si>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</si>
  <si>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</si>
  <si>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</si>
  <si>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</si>
  <si>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</si>
  <si>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</si>
  <si>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</si>
  <si>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</si>
  <si>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</si>
  <si>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</si>
  <si>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</si>
  <si>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</si>
  <si>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</si>
  <si>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</si>
  <si>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</si>
  <si>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</si>
  <si>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</si>
  <si>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</si>
  <si>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</si>
  <si>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</si>
  <si>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</si>
  <si>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</si>
  <si>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</si>
  <si>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</si>
  <si>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</si>
  <si>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</si>
  <si>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</si>
  <si>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</si>
  <si>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</si>
  <si>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</si>
  <si>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</si>
  <si>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</si>
  <si>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</si>
  <si>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</si>
  <si>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</si>
  <si>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</si>
  <si>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</si>
  <si>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</si>
  <si>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</si>
  <si>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</si>
  <si>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</si>
  <si>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</si>
  <si>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</si>
  <si>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</si>
  <si>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</si>
  <si>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</si>
  <si>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</si>
  <si>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</si>
  <si>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</si>
  <si>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</si>
  <si>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</si>
  <si>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</si>
  <si>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</si>
  <si>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</si>
  <si>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</si>
  <si>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</si>
  <si>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</si>
  <si>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</si>
  <si>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</si>
  <si>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</si>
  <si>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</si>
  <si>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</si>
  <si>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</si>
  <si>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</si>
  <si>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</si>
  <si>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</si>
  <si>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</si>
  <si>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</si>
  <si>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</si>
  <si>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</si>
  <si>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</si>
  <si>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</si>
  <si>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</si>
  <si>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</si>
  <si>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</si>
  <si>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</si>
  <si>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</si>
  <si>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</si>
  <si>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</si>
  <si>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</si>
  <si>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</si>
  <si>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</si>
  <si>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</si>
  <si>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</si>
  <si>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</si>
  <si>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</si>
  <si>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</si>
  <si>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</si>
  <si>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</si>
  <si>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</si>
  <si>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</si>
  <si>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</si>
  <si>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</si>
  <si>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</si>
  <si>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</si>
  <si>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</si>
  <si>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</si>
  <si>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</si>
  <si>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</si>
  <si>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</si>
  <si>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</si>
  <si>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</si>
  <si>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</si>
  <si>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</si>
  <si>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</si>
  <si>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</si>
  <si>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</si>
  <si>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</si>
  <si>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</si>
  <si>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</si>
  <si>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</si>
  <si>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</si>
  <si>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</si>
  <si>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</si>
  <si>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</si>
  <si>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</si>
  <si>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</si>
  <si>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</si>
  <si>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</si>
  <si>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</si>
  <si>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</si>
  <si>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</si>
  <si>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</si>
  <si>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</si>
  <si>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</si>
  <si>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</si>
  <si>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</si>
  <si>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</si>
  <si>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</si>
  <si>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</si>
  <si>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</si>
  <si>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</si>
  <si>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</si>
  <si>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</si>
  <si>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</si>
  <si>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</si>
  <si>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</si>
  <si>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</si>
  <si>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</si>
  <si>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</si>
  <si>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</si>
  <si>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</si>
  <si>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</si>
  <si>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</si>
  <si>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</si>
  <si>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</si>
  <si>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</si>
  <si>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</si>
  <si>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</si>
  <si>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</si>
  <si>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</si>
  <si>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</si>
  <si>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</si>
  <si>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</si>
  <si>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</si>
  <si>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</si>
  <si>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</si>
  <si>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</si>
  <si>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</si>
  <si>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</si>
  <si>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</si>
  <si>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</si>
  <si>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</si>
  <si>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</si>
  <si>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</si>
  <si>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</si>
  <si>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</si>
  <si>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</si>
  <si>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</si>
  <si>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</si>
  <si>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</si>
  <si>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</si>
  <si>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</si>
  <si>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</si>
  <si>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</si>
  <si>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</si>
  <si>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</si>
  <si>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</si>
  <si>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</si>
  <si>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</si>
  <si>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</si>
  <si>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</si>
  <si>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</si>
  <si>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</si>
  <si>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</si>
  <si>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</si>
  <si>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</si>
  <si>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</si>
  <si>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</si>
  <si>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</si>
  <si>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</si>
  <si>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</si>
  <si>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</si>
  <si>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</si>
  <si>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</si>
  <si>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</si>
  <si>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</si>
  <si>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</si>
  <si>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</si>
  <si>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</si>
  <si>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</si>
  <si>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</si>
  <si>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</si>
  <si>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</si>
  <si>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</si>
  <si>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</si>
  <si>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</si>
  <si>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</si>
  <si>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</si>
  <si>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</si>
  <si>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</si>
  <si>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</si>
  <si>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</si>
  <si>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</si>
  <si>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</si>
  <si>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</si>
  <si>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</si>
  <si>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</si>
  <si>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</si>
  <si>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</si>
  <si>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</si>
  <si>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</si>
  <si>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</si>
  <si>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</si>
  <si>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</si>
  <si>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</si>
  <si>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</si>
  <si>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</si>
  <si>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</si>
  <si>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</si>
  <si>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</si>
  <si>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</si>
  <si>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</si>
  <si>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</si>
  <si>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</si>
  <si>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</si>
  <si>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</si>
  <si>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</si>
  <si>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</si>
  <si>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</si>
  <si>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</si>
  <si>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</si>
  <si>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</si>
  <si>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</si>
  <si>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</si>
  <si>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</si>
  <si>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</si>
  <si>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</si>
  <si>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</si>
  <si>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</si>
  <si>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</si>
  <si>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</si>
  <si>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</si>
  <si>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</si>
  <si>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</si>
  <si>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</si>
  <si>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</si>
  <si>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</si>
  <si>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</si>
  <si>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</si>
  <si>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</si>
  <si>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</si>
  <si>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</si>
  <si>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</si>
  <si>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</si>
  <si>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</si>
  <si>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</si>
  <si>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</si>
  <si>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</si>
  <si>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</si>
  <si>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</si>
  <si>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</si>
  <si>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</si>
  <si>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</si>
  <si>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</si>
  <si>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</si>
  <si>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</si>
  <si>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</si>
  <si>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</si>
  <si>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</si>
  <si>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</si>
  <si>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</si>
  <si>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</si>
  <si>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</si>
  <si>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</si>
  <si>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</si>
  <si>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</si>
  <si>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</si>
  <si>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</si>
  <si>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</si>
  <si>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</si>
  <si>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</si>
  <si>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</si>
  <si>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</si>
  <si>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</si>
  <si>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</si>
  <si>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</si>
  <si>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</si>
  <si>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</si>
  <si>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</si>
  <si>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</si>
  <si>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</si>
  <si>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</si>
  <si>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</si>
  <si>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</si>
  <si>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</si>
  <si>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</si>
  <si>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</si>
  <si>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</si>
  <si>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</si>
  <si>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</si>
  <si>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</si>
  <si>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</si>
  <si>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</si>
  <si>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</si>
  <si>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</si>
  <si>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</si>
  <si>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</si>
  <si>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</si>
  <si>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</si>
  <si>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</si>
  <si>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</si>
  <si>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</si>
  <si>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</si>
  <si>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</si>
  <si>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</si>
  <si>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</si>
  <si>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</si>
  <si>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</si>
  <si>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</si>
  <si>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</si>
  <si>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</si>
  <si>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</si>
  <si>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</si>
  <si>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</si>
  <si>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</si>
  <si>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</si>
  <si>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</si>
  <si>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</si>
  <si>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</si>
  <si>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</si>
  <si>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</si>
  <si>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</si>
  <si>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</si>
  <si>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</si>
  <si>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</si>
  <si>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</si>
  <si>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</si>
  <si>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</si>
  <si>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</si>
  <si>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</si>
  <si>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</si>
  <si>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</si>
  <si>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</si>
  <si>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</si>
  <si>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</si>
  <si>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</si>
  <si>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</si>
  <si>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</si>
  <si>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</si>
  <si>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</si>
  <si>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</si>
  <si>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</si>
  <si>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</si>
  <si>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</si>
  <si>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</si>
  <si>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</si>
  <si>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</si>
  <si>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</si>
  <si>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</si>
  <si>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</si>
  <si>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</si>
  <si>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</si>
  <si>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</si>
  <si>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</si>
  <si>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</si>
  <si>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</si>
  <si>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</si>
  <si>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</si>
  <si>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</si>
  <si>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</si>
  <si>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</si>
  <si>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</si>
  <si>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</si>
  <si>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</si>
  <si>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</si>
  <si>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</si>
  <si>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</si>
  <si>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</si>
  <si>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</si>
  <si>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</si>
  <si>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</si>
  <si>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</si>
  <si>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</si>
  <si>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</si>
  <si>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</si>
  <si>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</si>
  <si>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</si>
  <si>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</si>
  <si>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</si>
  <si>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</si>
  <si>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</si>
  <si>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</si>
  <si>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</si>
  <si>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</si>
  <si>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</si>
  <si>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</si>
  <si>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</si>
  <si>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</si>
  <si>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</si>
  <si>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</si>
  <si>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</si>
  <si>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</si>
  <si>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</si>
  <si>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</si>
  <si>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</si>
  <si>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</si>
  <si>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</si>
  <si>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</si>
  <si>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</si>
  <si>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</si>
  <si>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</si>
  <si>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</si>
  <si>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</si>
  <si>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</si>
  <si>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</si>
  <si>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</si>
  <si>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</si>
  <si>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</si>
  <si>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</si>
  <si>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</si>
  <si>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</si>
  <si>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</si>
  <si>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</si>
  <si>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</si>
  <si>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</si>
  <si>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</si>
  <si>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</si>
  <si>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</si>
  <si>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</si>
  <si>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</si>
  <si>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</si>
  <si>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</si>
  <si>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</si>
  <si>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</si>
  <si>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</si>
  <si>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</si>
  <si>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</si>
  <si>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</si>
  <si>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</si>
  <si>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</si>
  <si>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</si>
  <si>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</si>
  <si>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</si>
  <si>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</si>
  <si>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</si>
  <si>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</si>
  <si>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</si>
  <si>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</si>
  <si>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</si>
  <si>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</si>
  <si>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</si>
  <si>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</si>
  <si>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</si>
  <si>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</si>
  <si>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</si>
  <si>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</si>
  <si>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</si>
  <si>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</si>
  <si>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</si>
  <si>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</si>
  <si>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</si>
  <si>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</si>
  <si>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</si>
  <si>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</si>
  <si>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</si>
  <si>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</si>
  <si>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</si>
  <si>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</si>
  <si>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</si>
  <si>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</si>
  <si>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</si>
  <si>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</si>
  <si>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</si>
  <si>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</si>
  <si>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</si>
  <si>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</si>
  <si>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</si>
  <si>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</si>
  <si>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</si>
  <si>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</si>
  <si>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</si>
  <si>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</si>
  <si>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</si>
  <si>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</si>
  <si>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</si>
  <si>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</si>
  <si>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</si>
  <si>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</si>
  <si>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</si>
  <si>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</si>
  <si>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</si>
  <si>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</si>
  <si>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</si>
  <si>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</si>
  <si>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</si>
  <si>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</si>
  <si>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</si>
  <si>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</si>
  <si>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</si>
  <si>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</si>
  <si>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</si>
  <si>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</si>
  <si>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</si>
  <si>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</si>
  <si>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</si>
  <si>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</si>
  <si>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</si>
  <si>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</si>
  <si>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</si>
  <si>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</si>
  <si>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</si>
  <si>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</si>
  <si>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</si>
  <si>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</si>
  <si>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</si>
  <si>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</si>
  <si>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</si>
  <si>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</si>
  <si>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</si>
  <si>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</si>
  <si>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</si>
  <si>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</si>
  <si>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</si>
  <si>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</si>
  <si>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</si>
  <si>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</si>
  <si>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</si>
  <si>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</si>
  <si>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</si>
  <si>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</si>
  <si>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</si>
  <si>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</si>
  <si>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</si>
  <si>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</si>
  <si>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</si>
  <si>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</si>
  <si>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</si>
  <si>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</si>
  <si>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</si>
  <si>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</si>
  <si>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</si>
  <si>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</si>
  <si>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</si>
  <si>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</si>
  <si>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</si>
  <si>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</si>
  <si>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</si>
  <si>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</si>
  <si>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</si>
  <si>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</si>
  <si>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</si>
  <si>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</si>
  <si>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</si>
  <si>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</si>
  <si>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</si>
  <si>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</si>
  <si>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</si>
  <si>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</si>
  <si>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</si>
  <si>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</si>
  <si>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</si>
  <si>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</si>
  <si>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</si>
  <si>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</si>
  <si>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</si>
  <si>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</si>
  <si>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</si>
  <si>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</si>
  <si>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</si>
  <si>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</si>
  <si>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</si>
  <si>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</si>
  <si>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</si>
  <si>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</si>
  <si>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</si>
  <si>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</si>
  <si>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</si>
  <si>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</si>
  <si>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</si>
  <si>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</si>
  <si>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</si>
  <si>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</si>
  <si>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</si>
  <si>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</si>
  <si>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</si>
  <si>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</si>
  <si>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</si>
  <si>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</si>
  <si>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</si>
  <si>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</si>
  <si>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</si>
  <si>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</si>
  <si>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</si>
  <si>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</si>
  <si>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</si>
  <si>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</si>
  <si>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</si>
  <si>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</si>
  <si>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</si>
  <si>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</si>
  <si>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</si>
  <si>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</si>
  <si>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</si>
  <si>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</si>
  <si>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</si>
  <si>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</si>
  <si>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</si>
  <si>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</si>
  <si>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</si>
  <si>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</si>
  <si>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</si>
  <si>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</si>
  <si>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</si>
  <si>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</si>
  <si>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</si>
  <si>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</si>
  <si>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</si>
  <si>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</si>
  <si>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</si>
  <si>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</si>
  <si>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</si>
  <si>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</si>
  <si>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</si>
  <si>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</si>
  <si>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</si>
  <si>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</si>
  <si>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</si>
  <si>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</si>
  <si>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</si>
  <si>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</si>
  <si>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</si>
  <si>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</si>
  <si>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</si>
  <si>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</si>
  <si>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</si>
  <si>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</si>
  <si>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</si>
  <si>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</si>
  <si>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</si>
  <si>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</si>
  <si>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</si>
  <si>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</si>
  <si>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</si>
  <si>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</si>
  <si>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</si>
  <si>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</si>
  <si>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</si>
  <si>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</si>
  <si>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</si>
  <si>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</si>
  <si>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</si>
  <si>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</si>
  <si>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</si>
  <si>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</si>
  <si>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</si>
  <si>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</si>
  <si>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</si>
  <si>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</si>
  <si>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</si>
  <si>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</si>
  <si>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</si>
  <si>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</si>
  <si>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</si>
  <si>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</si>
  <si>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</si>
  <si>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</si>
  <si>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</si>
  <si>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</si>
  <si>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</si>
  <si>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</si>
  <si>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</si>
  <si>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</si>
  <si>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</si>
  <si>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</si>
  <si>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</si>
  <si>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</si>
  <si>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</si>
  <si>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</si>
  <si>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</si>
  <si>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</si>
  <si>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</si>
  <si>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</si>
  <si>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</si>
  <si>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</si>
  <si>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</si>
  <si>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</si>
  <si>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</si>
  <si>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</si>
  <si>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</si>
  <si>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</si>
  <si>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</si>
  <si>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</si>
  <si>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</si>
  <si>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</si>
  <si>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</si>
  <si>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</si>
  <si>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</si>
  <si>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</si>
  <si>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</si>
  <si>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</si>
  <si>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</si>
  <si>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</si>
  <si>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</si>
  <si>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</si>
  <si>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</si>
  <si>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</si>
  <si>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</si>
  <si>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</si>
  <si>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</si>
  <si>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</si>
  <si>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</si>
  <si>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</si>
  <si>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</si>
  <si>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</si>
  <si>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</si>
  <si>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</si>
  <si>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</si>
  <si>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</si>
  <si>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</si>
  <si>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</si>
  <si>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</si>
  <si>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</si>
  <si>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</si>
  <si>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</si>
  <si>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</si>
  <si>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</si>
  <si>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</si>
  <si>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</si>
  <si>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</si>
  <si>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</si>
  <si>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</si>
  <si>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</si>
  <si>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</si>
  <si>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</si>
  <si>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</si>
  <si>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</si>
  <si>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</si>
  <si>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</si>
  <si>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</si>
  <si>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</si>
  <si>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</si>
  <si>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</si>
  <si>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</si>
  <si>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</si>
  <si>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</si>
  <si>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</si>
  <si>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</si>
  <si>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</si>
  <si>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</si>
  <si>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</si>
  <si>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</si>
  <si>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</si>
  <si>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</si>
  <si>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</si>
  <si>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</si>
  <si>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</si>
  <si>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</si>
  <si>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</si>
  <si>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</si>
  <si>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</si>
  <si>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</si>
  <si>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</si>
  <si>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</si>
  <si>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</si>
  <si>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</si>
  <si>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</si>
  <si>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</si>
  <si>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</si>
  <si>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</si>
  <si>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</si>
  <si>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</si>
  <si>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</si>
  <si>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</si>
  <si>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</si>
  <si>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</si>
  <si>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</si>
  <si>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</si>
  <si>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</si>
  <si>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</si>
  <si>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</si>
  <si>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</si>
  <si>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</si>
  <si>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</si>
  <si>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</si>
  <si>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</si>
  <si>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</si>
  <si>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</si>
  <si>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</si>
  <si>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</si>
  <si>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</si>
  <si>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</si>
  <si>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</si>
  <si>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</si>
  <si>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</si>
  <si>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</si>
  <si>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</si>
  <si>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</si>
  <si>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</si>
  <si>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</si>
  <si>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</si>
  <si>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</si>
  <si>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</si>
  <si>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</si>
  <si>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</si>
  <si>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</si>
  <si>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</si>
  <si>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</si>
  <si>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</si>
  <si>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</si>
  <si>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</si>
  <si>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</si>
  <si>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</si>
  <si>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</si>
  <si>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</si>
  <si>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</si>
  <si>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</si>
  <si>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</si>
  <si>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</si>
  <si>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</si>
  <si>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</si>
  <si>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</si>
  <si>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</si>
  <si>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</si>
  <si>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</si>
  <si>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</si>
  <si>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</si>
  <si>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</si>
  <si>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</si>
  <si>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</si>
  <si>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</si>
  <si>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</si>
  <si>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</si>
  <si>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</si>
  <si>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</si>
  <si>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</si>
  <si>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</si>
  <si>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</si>
  <si>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</si>
  <si>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</si>
  <si>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</si>
  <si>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</si>
  <si>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</si>
  <si>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</si>
  <si>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</si>
  <si>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</si>
  <si>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</si>
  <si>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</si>
  <si>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</si>
  <si>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</si>
  <si>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</si>
  <si>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</si>
  <si>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</si>
  <si>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</si>
  <si>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</si>
  <si>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</si>
  <si>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</si>
  <si>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</si>
  <si>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</si>
  <si>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</si>
  <si>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</si>
  <si>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</si>
  <si>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</si>
  <si>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</si>
  <si>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</si>
  <si>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</si>
  <si>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</si>
  <si>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</si>
  <si>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</si>
  <si>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</si>
  <si>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</si>
  <si>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</si>
  <si>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</si>
  <si>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</si>
  <si>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</si>
  <si>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</si>
  <si>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</si>
  <si>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</si>
  <si>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</si>
  <si>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</si>
  <si>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</si>
  <si>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</si>
  <si>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</si>
  <si>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</si>
  <si>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</si>
  <si>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</si>
  <si>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</si>
  <si>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</si>
  <si>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</si>
  <si>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</si>
  <si>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</si>
  <si>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</si>
  <si>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</si>
  <si>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</si>
  <si>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</si>
  <si>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</si>
  <si>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</si>
  <si>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</si>
  <si>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</si>
  <si>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</si>
  <si>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</si>
  <si>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</si>
  <si>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</si>
  <si>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</si>
  <si>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</si>
  <si>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</si>
  <si>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</si>
  <si>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</si>
  <si>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</si>
  <si>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</si>
  <si>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</si>
  <si>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</si>
  <si>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</si>
  <si>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</si>
  <si>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</si>
  <si>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</si>
  <si>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</si>
  <si>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</si>
  <si>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</si>
  <si>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</si>
  <si>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</si>
  <si>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</si>
  <si>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</si>
  <si>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</si>
  <si>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</si>
  <si>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</si>
  <si>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</si>
  <si>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</si>
  <si>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</si>
  <si>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</si>
  <si>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</si>
  <si>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</si>
  <si>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</si>
  <si>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</si>
  <si>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</si>
  <si>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</si>
  <si>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</si>
  <si>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</si>
  <si>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</si>
  <si>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</si>
  <si>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</si>
  <si>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</si>
  <si>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</si>
  <si>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</si>
  <si>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</si>
  <si>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</si>
  <si>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</si>
  <si>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</si>
  <si>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</si>
  <si>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</si>
  <si>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</si>
  <si>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</si>
  <si>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</si>
  <si>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</si>
  <si>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</si>
  <si>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</si>
  <si>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</si>
  <si>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</si>
  <si>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</si>
  <si>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</si>
  <si>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</si>
  <si>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</si>
  <si>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</si>
  <si>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</si>
  <si>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</si>
  <si>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</si>
  <si>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</si>
  <si>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</si>
  <si>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</si>
  <si>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</si>
  <si>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</si>
  <si>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</si>
  <si>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</si>
  <si>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</si>
  <si>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</si>
  <si>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</si>
  <si>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</si>
  <si>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</si>
  <si>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</si>
  <si>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</si>
  <si>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</si>
  <si>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</si>
  <si>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</si>
  <si>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</si>
  <si>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</si>
  <si>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</si>
  <si>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</si>
  <si>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</si>
  <si>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</si>
  <si>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</si>
  <si>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</si>
  <si>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</si>
  <si>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</si>
  <si>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</si>
  <si>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</si>
  <si>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</si>
  <si>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</si>
  <si>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</si>
  <si>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</si>
  <si>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</si>
  <si>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</si>
  <si>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</si>
  <si>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</si>
  <si>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</si>
  <si>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</si>
  <si>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</si>
  <si>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</si>
  <si>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</si>
  <si>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</si>
  <si>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</si>
  <si>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</si>
  <si>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</si>
  <si>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</si>
  <si>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</si>
  <si>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</si>
  <si>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</si>
  <si>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</si>
  <si>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</si>
  <si>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</si>
  <si>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</si>
  <si>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</si>
  <si>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</si>
  <si>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</si>
  <si>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</si>
  <si>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</si>
  <si>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</si>
  <si>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</si>
  <si>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</si>
  <si>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</si>
  <si>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</si>
  <si>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</si>
  <si>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</si>
  <si>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</si>
  <si>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</si>
  <si>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</si>
  <si>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</si>
  <si>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</si>
  <si>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</si>
  <si>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</si>
  <si>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</si>
  <si>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</si>
  <si>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</si>
  <si>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</si>
  <si>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</si>
  <si>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</si>
  <si>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</si>
  <si>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</si>
  <si>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</si>
  <si>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</si>
  <si>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</si>
  <si>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</si>
  <si>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</si>
  <si>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</si>
  <si>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</si>
  <si>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</si>
  <si>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</si>
  <si>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</si>
  <si>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</si>
  <si>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</si>
  <si>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</si>
  <si>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</si>
  <si>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</si>
  <si>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</si>
  <si>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</si>
  <si>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</si>
  <si>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</si>
  <si>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</si>
  <si>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</si>
  <si>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</si>
  <si>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</si>
  <si>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</si>
  <si>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</si>
  <si>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</si>
  <si>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</si>
  <si>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</si>
  <si>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</si>
  <si>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</si>
  <si>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</si>
  <si>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</si>
  <si>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</si>
  <si>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</si>
  <si>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</si>
  <si>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</si>
  <si>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</si>
  <si>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</si>
  <si>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</si>
  <si>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</si>
  <si>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</si>
  <si>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</si>
  <si>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</si>
  <si>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</si>
  <si>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</si>
  <si>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</si>
  <si>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</si>
  <si>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</si>
  <si>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</si>
  <si>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</si>
  <si>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</si>
  <si>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</si>
  <si>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</si>
  <si>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</si>
  <si>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</si>
  <si>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</si>
  <si>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</si>
  <si>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</si>
  <si>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</si>
  <si>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</si>
  <si>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</si>
  <si>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</si>
  <si>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</si>
  <si>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</si>
  <si>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</si>
  <si>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</si>
  <si>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</si>
  <si>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</si>
  <si>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</si>
  <si>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</si>
  <si>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</si>
  <si>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</si>
  <si>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</si>
  <si>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</si>
  <si>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</si>
  <si>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</si>
  <si>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</si>
  <si>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</si>
  <si>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</si>
  <si>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</si>
  <si>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</si>
  <si>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</si>
  <si>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</si>
  <si>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</si>
  <si>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</si>
  <si>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</si>
  <si>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</si>
  <si>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</si>
  <si>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</si>
  <si>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</si>
  <si>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</si>
  <si>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</si>
  <si>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</si>
  <si>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</si>
  <si>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</si>
  <si>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</si>
  <si>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</si>
  <si>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</si>
  <si>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</si>
  <si>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</si>
  <si>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</si>
  <si>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</si>
  <si>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</si>
  <si>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</si>
  <si>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</si>
  <si>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</si>
  <si>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</si>
  <si>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</si>
  <si>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</si>
  <si>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</si>
  <si>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</si>
  <si>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</si>
  <si>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</si>
  <si>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</si>
  <si>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</si>
  <si>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</si>
  <si>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</si>
  <si>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</si>
  <si>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</si>
  <si>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</si>
  <si>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</si>
  <si>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</si>
  <si>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</si>
  <si>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</si>
  <si>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</si>
  <si>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</si>
  <si>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</si>
  <si>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</si>
  <si>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</si>
  <si>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</si>
  <si>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</si>
  <si>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</si>
  <si>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</si>
  <si>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</si>
  <si>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</si>
  <si>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</si>
  <si>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</si>
  <si>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</si>
  <si>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</si>
  <si>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</si>
  <si>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</si>
  <si>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</si>
  <si>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</si>
  <si>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</si>
  <si>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</si>
  <si>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</si>
  <si>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</si>
  <si>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</si>
  <si>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</si>
  <si>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</si>
  <si>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</si>
  <si>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</si>
  <si>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</si>
  <si>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</si>
  <si>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</si>
  <si>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</si>
  <si>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</si>
  <si>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</si>
  <si>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</si>
  <si>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</si>
  <si>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</si>
  <si>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</si>
  <si>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</si>
  <si>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</si>
  <si>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</si>
  <si>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</si>
  <si>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</si>
  <si>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</si>
  <si>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</si>
  <si>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</si>
  <si>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</si>
  <si>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</si>
  <si>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</si>
  <si>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</si>
  <si>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</si>
  <si>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</si>
  <si>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</si>
  <si>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</si>
  <si>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</si>
  <si>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</si>
  <si>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</si>
  <si>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</si>
  <si>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</si>
  <si>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</si>
  <si>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</si>
  <si>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</si>
  <si>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</si>
  <si>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</si>
  <si>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</si>
  <si>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</si>
  <si>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</si>
  <si>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</si>
  <si>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</si>
  <si>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</si>
  <si>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</si>
  <si>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</si>
  <si>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</si>
  <si>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</si>
  <si>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</si>
  <si>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</si>
  <si>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</si>
  <si>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</si>
  <si>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</si>
  <si>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</si>
  <si>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</si>
  <si>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</si>
  <si>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</si>
  <si>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</si>
  <si>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</si>
  <si>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</si>
  <si>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</si>
  <si>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</si>
  <si>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</si>
  <si>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</si>
  <si>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</si>
  <si>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</si>
  <si>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</si>
  <si>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</si>
  <si>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</si>
  <si>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</si>
  <si>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</si>
  <si>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</si>
  <si>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</si>
  <si>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</si>
  <si>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</si>
  <si>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</si>
  <si>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</si>
  <si>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</si>
  <si>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</si>
  <si>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</si>
  <si>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</si>
  <si>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</si>
  <si>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</si>
  <si>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</si>
  <si>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</si>
  <si>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</si>
  <si>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</si>
  <si>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</si>
  <si>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</si>
  <si>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</si>
  <si>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</si>
  <si>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</si>
  <si>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</si>
  <si>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</si>
  <si>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</si>
  <si>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</si>
  <si>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</si>
  <si>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</si>
  <si>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</si>
  <si>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</si>
  <si>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</si>
  <si>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</si>
  <si>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</si>
  <si>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</si>
  <si>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</si>
  <si>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</si>
  <si>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</si>
  <si>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</si>
  <si>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</si>
  <si>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</si>
  <si>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</si>
  <si>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</si>
  <si>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</si>
  <si>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</si>
  <si>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</si>
  <si>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</si>
  <si>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</si>
  <si>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</si>
  <si>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</si>
  <si>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</si>
  <si>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</si>
  <si>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</si>
  <si>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</si>
  <si>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</si>
  <si>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</si>
  <si>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</si>
  <si>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</si>
  <si>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</si>
  <si>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</si>
  <si>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</si>
  <si>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</si>
  <si>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</si>
  <si>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</si>
  <si>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</si>
  <si>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</si>
  <si>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</si>
  <si>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</si>
  <si>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</si>
  <si>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</si>
  <si>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</si>
  <si>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</si>
  <si>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</si>
  <si>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</si>
  <si>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</si>
  <si>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</si>
  <si>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</si>
  <si>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</si>
  <si>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</si>
  <si>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</si>
  <si>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</si>
  <si>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</si>
  <si>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</si>
  <si>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</si>
  <si>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</si>
  <si>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</si>
  <si>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</si>
  <si>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</si>
  <si>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</si>
  <si>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</si>
  <si>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</si>
  <si>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</si>
  <si>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</si>
  <si>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</si>
  <si>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</si>
  <si>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</si>
  <si>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</si>
  <si>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</si>
  <si>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</si>
  <si>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</si>
  <si>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</si>
  <si>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</si>
  <si>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</si>
  <si>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</si>
  <si>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</si>
  <si>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</si>
  <si>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</si>
  <si>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</si>
  <si>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</si>
  <si>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</si>
  <si>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</si>
  <si>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</si>
  <si>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</si>
  <si>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</si>
  <si>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</si>
  <si>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</si>
  <si>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</si>
  <si>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</si>
  <si>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</si>
  <si>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</si>
  <si>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</si>
  <si>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</si>
  <si>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</si>
  <si>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</si>
  <si>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</si>
  <si>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</si>
  <si>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</si>
  <si>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</si>
  <si>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</si>
  <si>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</si>
  <si>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</si>
  <si>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</si>
  <si>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</si>
  <si>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</si>
  <si>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</si>
  <si>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</si>
  <si>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</si>
  <si>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</si>
  <si>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</si>
  <si>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</si>
  <si>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</si>
  <si>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</si>
  <si>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</si>
  <si>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</si>
  <si>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</si>
  <si>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</si>
  <si>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</si>
  <si>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</si>
  <si>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</si>
  <si>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</si>
  <si>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</si>
  <si>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</si>
  <si>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</si>
  <si>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</si>
  <si>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</si>
  <si>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</si>
  <si>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</si>
  <si>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</si>
  <si>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</si>
  <si>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</si>
  <si>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</si>
  <si>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</si>
  <si>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</si>
  <si>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</si>
  <si>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</si>
  <si>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</si>
  <si>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</si>
  <si>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</si>
  <si>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</si>
  <si>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</si>
  <si>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</si>
  <si>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</si>
  <si>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</si>
  <si>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</si>
  <si>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</si>
  <si>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</si>
  <si>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</si>
  <si>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</si>
  <si>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</si>
  <si>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</si>
  <si>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</si>
  <si>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</si>
  <si>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</si>
  <si>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</si>
  <si>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</si>
  <si>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</si>
  <si>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</si>
  <si>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</si>
  <si>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</si>
  <si>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</si>
  <si>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</si>
  <si>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</si>
  <si>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</si>
  <si>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</si>
  <si>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</si>
  <si>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</si>
  <si>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</si>
  <si>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</si>
  <si>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</si>
  <si>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</si>
  <si>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</si>
  <si>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</si>
  <si>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</si>
  <si>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</si>
  <si>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</si>
  <si>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</si>
  <si>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</si>
  <si>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</si>
  <si>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</si>
  <si>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</si>
  <si>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</si>
  <si>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</si>
  <si>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</si>
  <si>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</si>
  <si>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</si>
  <si>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</si>
  <si>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</si>
  <si>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</si>
  <si>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</si>
  <si>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</si>
  <si>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</si>
  <si>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</si>
  <si>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</si>
  <si>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</si>
  <si>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</si>
  <si>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</si>
  <si>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</si>
  <si>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</si>
  <si>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</si>
  <si>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</si>
  <si>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</si>
  <si>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</si>
  <si>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</si>
  <si>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</si>
  <si>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</si>
  <si>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</si>
  <si>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</si>
  <si>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</si>
  <si>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</si>
  <si>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</si>
  <si>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</si>
  <si>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</si>
  <si>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</si>
  <si>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</si>
  <si>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</si>
  <si>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</si>
  <si>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</si>
  <si>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</si>
  <si>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</si>
  <si>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</si>
  <si>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</si>
  <si>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</si>
  <si>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</si>
  <si>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</si>
  <si>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</si>
  <si>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</si>
  <si>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</si>
  <si>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</si>
  <si>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</si>
  <si>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</si>
  <si>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</si>
  <si>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</si>
  <si>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</si>
  <si>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</si>
  <si>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</si>
  <si>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</si>
  <si>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</si>
  <si>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</si>
  <si>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</si>
  <si>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</si>
  <si>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</si>
  <si>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</si>
  <si>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</si>
  <si>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</si>
  <si>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</si>
  <si>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</si>
  <si>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</si>
  <si>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</si>
  <si>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</si>
  <si>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</si>
  <si>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</si>
  <si>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</si>
  <si>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</si>
  <si>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</si>
  <si>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</si>
  <si>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</si>
  <si>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</si>
  <si>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</si>
  <si>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</si>
  <si>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</si>
  <si>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</si>
  <si>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</si>
  <si>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</si>
  <si>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</si>
  <si>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</si>
  <si>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</si>
  <si>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</si>
  <si>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</si>
  <si>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</si>
  <si>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</si>
  <si>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</si>
  <si>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</si>
  <si>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</si>
  <si>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</si>
  <si>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</si>
  <si>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</si>
  <si>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</si>
  <si>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</si>
  <si>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</si>
  <si>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</si>
  <si>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</si>
  <si>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</si>
  <si>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</si>
  <si>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</si>
  <si>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</si>
  <si>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</si>
  <si>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</si>
  <si>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</si>
  <si>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</si>
  <si>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</si>
  <si>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</si>
  <si>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</si>
  <si>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</si>
  <si>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</si>
  <si>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</si>
  <si>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</si>
  <si>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</si>
  <si>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</si>
  <si>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</si>
  <si>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</si>
  <si>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</si>
  <si>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</si>
  <si>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</si>
  <si>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</si>
  <si>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</si>
  <si>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</si>
  <si>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</si>
  <si>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</si>
  <si>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</si>
  <si>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</si>
  <si>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</si>
  <si>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</si>
  <si>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</si>
  <si>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</si>
  <si>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</si>
  <si>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</si>
  <si>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</si>
  <si>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</si>
  <si>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</si>
  <si>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</si>
  <si>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</si>
  <si>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</si>
  <si>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</si>
  <si>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</si>
  <si>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</si>
  <si>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</si>
  <si>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</si>
  <si>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</si>
  <si>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</si>
  <si>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</si>
  <si>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</si>
  <si>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</si>
  <si>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</si>
  <si>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</si>
  <si>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</si>
  <si>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</si>
  <si>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</si>
  <si>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</si>
  <si>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</si>
  <si>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</si>
  <si>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</si>
  <si>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</si>
  <si>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</si>
  <si>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</si>
  <si>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</si>
  <si>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</si>
  <si>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</si>
  <si>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</si>
  <si>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</si>
  <si>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</si>
  <si>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</si>
  <si>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</si>
  <si>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</si>
  <si>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</si>
  <si>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</si>
  <si>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</si>
  <si>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</si>
  <si>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</si>
  <si>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</si>
  <si>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</si>
  <si>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</si>
  <si>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</si>
  <si>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</si>
  <si>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</si>
  <si>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</si>
  <si>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</si>
  <si>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</si>
  <si>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</si>
  <si>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</si>
  <si>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</si>
  <si>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</si>
  <si>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</si>
  <si>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</si>
  <si>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</si>
  <si>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</si>
  <si>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</si>
  <si>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</si>
  <si>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</si>
  <si>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</si>
  <si>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</si>
  <si>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</si>
  <si>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</si>
  <si>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</si>
  <si>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</si>
  <si>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</si>
  <si>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</si>
  <si>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</si>
  <si>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</si>
  <si>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</si>
  <si>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</si>
  <si>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</si>
  <si>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</si>
  <si>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</si>
  <si>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</si>
  <si>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</si>
  <si>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</si>
  <si>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</si>
  <si>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</si>
  <si>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</si>
  <si>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</si>
  <si>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</si>
  <si>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</si>
  <si>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</si>
  <si>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</si>
  <si>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</si>
  <si>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</si>
  <si>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</si>
  <si>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</si>
  <si>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</si>
  <si>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</si>
  <si>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</si>
  <si>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</si>
  <si>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</si>
  <si>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</si>
  <si>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</si>
  <si>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</si>
  <si>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</si>
  <si>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</si>
  <si>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</si>
  <si>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</si>
  <si>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</si>
  <si>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</si>
  <si>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</si>
  <si>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</si>
  <si>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</si>
  <si>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</si>
  <si>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</si>
  <si>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</si>
  <si>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</si>
  <si>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</si>
  <si>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</si>
  <si>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</si>
  <si>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</si>
  <si>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</si>
  <si>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</si>
  <si>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</si>
  <si>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</si>
  <si>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</si>
  <si>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</si>
  <si>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</si>
  <si>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</si>
  <si>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</si>
  <si>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</si>
  <si>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</si>
  <si>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</si>
  <si>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</si>
  <si>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</si>
  <si>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</si>
  <si>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</si>
  <si>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</si>
  <si>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</si>
  <si>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</si>
  <si>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</si>
  <si>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</si>
  <si>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</si>
  <si>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</si>
  <si>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</si>
  <si>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</si>
  <si>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</si>
  <si>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</si>
  <si>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</si>
  <si>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</si>
  <si>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</si>
  <si>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</si>
  <si>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</si>
  <si>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</si>
  <si>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</si>
  <si>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</si>
  <si>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</si>
  <si>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</si>
  <si>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</si>
  <si>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</si>
  <si>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</si>
  <si>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</si>
  <si>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</si>
  <si>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</si>
  <si>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</si>
  <si>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</si>
  <si>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</si>
  <si>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</si>
  <si>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</si>
  <si>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</si>
  <si>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</si>
  <si>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</si>
  <si>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</si>
  <si>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</si>
  <si>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</si>
  <si>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</si>
  <si>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</si>
  <si>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</si>
  <si>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</si>
  <si>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</si>
  <si>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</si>
  <si>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</si>
  <si>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</si>
  <si>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</si>
  <si>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</si>
  <si>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</si>
  <si>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</si>
  <si>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</si>
  <si>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</si>
  <si>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</si>
  <si>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</si>
  <si>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</si>
  <si>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</si>
  <si>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</si>
  <si>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</si>
  <si>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</si>
  <si>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</si>
  <si>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</si>
  <si>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</si>
  <si>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</si>
  <si>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</si>
  <si>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</si>
  <si>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</si>
  <si>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</si>
  <si>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</si>
  <si>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</si>
  <si>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</si>
  <si>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</si>
  <si>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</si>
  <si>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</si>
  <si>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</si>
  <si>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</si>
  <si>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</si>
  <si>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</si>
  <si>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</si>
  <si>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</si>
  <si>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</si>
  <si>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</si>
  <si>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</si>
  <si>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</si>
  <si>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</si>
  <si>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</si>
  <si>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</si>
  <si>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</si>
  <si>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</si>
  <si>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</si>
  <si>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</si>
  <si>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</si>
  <si>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</si>
  <si>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</si>
  <si>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</si>
  <si>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</si>
  <si>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</si>
  <si>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</si>
  <si>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</si>
  <si>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</si>
  <si>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</si>
  <si>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</si>
  <si>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</si>
  <si>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</si>
  <si>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</si>
  <si>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</si>
  <si>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</si>
  <si>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</si>
  <si>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</si>
  <si>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</si>
  <si>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</si>
  <si>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</si>
  <si>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</si>
  <si>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</si>
  <si>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</si>
  <si>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</si>
  <si>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</si>
  <si>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</si>
  <si>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</si>
  <si>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</si>
  <si>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</si>
  <si>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</si>
  <si>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</si>
  <si>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</si>
  <si>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</si>
  <si>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</si>
  <si>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</si>
  <si>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</si>
  <si>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</si>
  <si>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</si>
  <si>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</si>
  <si>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</si>
  <si>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</si>
  <si>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</si>
  <si>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</si>
  <si>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</si>
  <si>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</si>
  <si>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</si>
  <si>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</si>
  <si>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</si>
  <si>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</si>
  <si>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</si>
  <si>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</si>
  <si>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</si>
  <si>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</si>
  <si>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</si>
  <si>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</si>
  <si>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</si>
  <si>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</si>
  <si>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</si>
  <si>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</si>
  <si>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</si>
  <si>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</si>
  <si>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</si>
  <si>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</si>
  <si>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</si>
  <si>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</si>
  <si>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</si>
  <si>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</si>
  <si>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</si>
  <si>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</si>
  <si>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</si>
  <si>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</si>
  <si>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</si>
  <si>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</si>
  <si>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</si>
  <si>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</si>
  <si>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</si>
  <si>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</si>
  <si>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</si>
  <si>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</si>
  <si>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</si>
  <si>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</si>
  <si>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</si>
  <si>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</si>
  <si>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</si>
  <si>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</si>
  <si>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</si>
  <si>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</si>
  <si>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</si>
  <si>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</si>
  <si>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</si>
  <si>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</si>
  <si>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</si>
  <si>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</si>
  <si>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</si>
  <si>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</si>
  <si>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</si>
  <si>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</si>
  <si>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</si>
  <si>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</si>
  <si>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</si>
  <si>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</si>
  <si>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</si>
  <si>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</si>
  <si>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</si>
  <si>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</si>
  <si>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</si>
  <si>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</si>
  <si>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</si>
  <si>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</si>
  <si>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</si>
  <si>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</si>
  <si>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</si>
  <si>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</si>
  <si>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</si>
  <si>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</si>
  <si>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</si>
  <si>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</si>
  <si>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</si>
  <si>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</si>
  <si>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</si>
  <si>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</si>
  <si>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</si>
  <si>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</si>
  <si>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</si>
  <si>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</si>
  <si>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</si>
  <si>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</si>
  <si>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</si>
  <si>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</si>
  <si>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</si>
  <si>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</si>
  <si>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</si>
  <si>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</si>
  <si>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</si>
  <si>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</si>
  <si>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</si>
  <si>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</si>
  <si>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</si>
  <si>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</si>
  <si>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</si>
  <si>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</si>
  <si>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</si>
  <si>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</si>
  <si>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</si>
  <si>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</si>
  <si>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</si>
  <si>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</si>
  <si>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</si>
  <si>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</si>
  <si>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</si>
  <si>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</si>
  <si>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</si>
  <si>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</si>
  <si>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</si>
  <si>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</si>
  <si>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</si>
  <si>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</si>
  <si>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</si>
  <si>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</si>
  <si>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</si>
  <si>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</si>
  <si>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</si>
  <si>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</si>
  <si>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</si>
  <si>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</si>
  <si>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</si>
  <si>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</si>
  <si>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</si>
  <si>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</si>
  <si>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</si>
  <si>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</si>
  <si>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</si>
  <si>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</si>
  <si>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</si>
  <si>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</si>
  <si>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</si>
  <si>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</si>
  <si>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</si>
  <si>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</si>
  <si>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</si>
  <si>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</si>
  <si>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</si>
  <si>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</si>
  <si>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</si>
  <si>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</si>
  <si>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</si>
  <si>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</si>
  <si>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</si>
  <si>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</si>
  <si>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</si>
  <si>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</si>
  <si>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</si>
  <si>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</si>
  <si>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</si>
  <si>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</si>
  <si>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</si>
  <si>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</si>
  <si>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</si>
  <si>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</si>
  <si>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</si>
  <si>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</si>
  <si>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</si>
  <si>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</si>
  <si>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</si>
  <si>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</si>
  <si>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</si>
  <si>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</si>
  <si>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</si>
  <si>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</si>
  <si>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</si>
  <si>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</si>
  <si>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</si>
  <si>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</si>
  <si>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</si>
  <si>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</si>
  <si>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</si>
  <si>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</si>
  <si>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</si>
  <si>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</si>
  <si>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</si>
  <si>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</si>
  <si>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</si>
  <si>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</si>
  <si>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</si>
  <si>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</si>
  <si>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</si>
  <si>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</si>
  <si>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</si>
  <si>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</si>
  <si>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</si>
  <si>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</si>
  <si>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</si>
  <si>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</si>
  <si>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</si>
  <si>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</si>
  <si>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</si>
  <si>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</si>
  <si>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</si>
  <si>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</si>
  <si>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</si>
  <si>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</si>
  <si>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</si>
  <si>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</si>
  <si>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</si>
  <si>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</si>
  <si>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</si>
  <si>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</si>
  <si>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</si>
  <si>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</si>
  <si>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</si>
  <si>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</si>
  <si>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</si>
  <si>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</si>
  <si>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</si>
  <si>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</si>
  <si>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</si>
  <si>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</si>
  <si>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</si>
  <si>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</si>
  <si>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</si>
  <si>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</si>
  <si>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</si>
  <si>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</si>
  <si>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</si>
  <si>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</si>
  <si>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</si>
  <si>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</si>
  <si>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</si>
  <si>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</si>
  <si>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</si>
  <si>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</si>
  <si>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</si>
  <si>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</si>
  <si>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</si>
  <si>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</si>
  <si>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</si>
  <si>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</si>
  <si>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</si>
  <si>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</si>
  <si>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</si>
  <si>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</si>
  <si>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</si>
  <si>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</si>
  <si>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</si>
  <si>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</si>
  <si>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</si>
  <si>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</si>
  <si>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</si>
  <si>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</si>
  <si>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</si>
  <si>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</si>
  <si>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</si>
  <si>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</si>
  <si>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</si>
  <si>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</si>
  <si>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</si>
  <si>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</si>
  <si>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</si>
  <si>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</si>
  <si>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</si>
  <si>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</si>
  <si>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</si>
  <si>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</si>
  <si>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</si>
  <si>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</si>
  <si>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</si>
  <si>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</si>
  <si>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</si>
  <si>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</si>
  <si>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</si>
  <si>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</si>
  <si>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</si>
  <si>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</si>
  <si>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</si>
  <si>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</si>
  <si>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</si>
  <si>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</si>
  <si>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</si>
  <si>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</si>
  <si>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</si>
  <si>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</si>
  <si>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</si>
  <si>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</si>
  <si>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</si>
  <si>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</si>
  <si>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</si>
  <si>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</si>
  <si>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</si>
  <si>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</si>
  <si>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</si>
  <si>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</si>
  <si>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</si>
  <si>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</si>
  <si>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</si>
  <si>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</si>
  <si>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</si>
  <si>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</si>
  <si>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</si>
  <si>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</si>
  <si>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</si>
  <si>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</si>
  <si>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</si>
  <si>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</si>
  <si>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</si>
  <si>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</si>
  <si>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</si>
  <si>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</si>
  <si>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</si>
  <si>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</si>
  <si>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</si>
  <si>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</si>
  <si>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</si>
  <si>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</si>
  <si>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</si>
  <si>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</si>
  <si>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</si>
  <si>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</si>
  <si>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</si>
  <si>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</si>
  <si>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</si>
  <si>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</si>
  <si>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</si>
  <si>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</si>
  <si>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</si>
  <si>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</si>
  <si>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</si>
  <si>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</si>
  <si>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</si>
  <si>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</si>
  <si>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</si>
  <si>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</si>
  <si>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</si>
  <si>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</si>
  <si>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</si>
  <si>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</si>
  <si>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</si>
  <si>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</si>
  <si>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</si>
  <si>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</si>
  <si>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</si>
  <si>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</si>
  <si>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</si>
  <si>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</si>
  <si>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</si>
  <si>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</si>
  <si>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</si>
  <si>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</si>
  <si>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</si>
  <si>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</si>
  <si>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</si>
  <si>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</si>
  <si>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</si>
  <si>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</si>
  <si>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</si>
  <si>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</si>
  <si>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</si>
  <si>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</si>
  <si>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</si>
  <si>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</si>
  <si>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</si>
  <si>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</si>
  <si>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</si>
  <si>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</si>
  <si>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</si>
  <si>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</si>
  <si>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</si>
  <si>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</si>
  <si>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</si>
  <si>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</si>
  <si>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</si>
  <si>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</si>
  <si>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</si>
  <si>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</si>
  <si>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</si>
  <si>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</si>
  <si>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</si>
  <si>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</si>
  <si>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</si>
  <si>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</si>
  <si>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</si>
  <si>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</si>
  <si>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</si>
  <si>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</si>
  <si>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</si>
  <si>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</si>
  <si>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</si>
  <si>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</si>
  <si>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</si>
  <si>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</si>
  <si>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</si>
  <si>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</si>
  <si>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</si>
  <si>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</si>
  <si>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</si>
  <si>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</si>
  <si>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</si>
  <si>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</si>
  <si>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</si>
  <si>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</si>
  <si>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</si>
  <si>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</si>
  <si>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</si>
  <si>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</si>
  <si>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</si>
  <si>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</si>
  <si>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</si>
  <si>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</si>
  <si>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</si>
  <si>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</si>
  <si>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</si>
  <si>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</si>
  <si>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</si>
  <si>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</si>
  <si>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</si>
  <si>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</si>
  <si>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</si>
  <si>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</si>
  <si>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</si>
  <si>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</si>
  <si>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</si>
  <si>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</si>
  <si>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</si>
  <si>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</si>
  <si>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</si>
  <si>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</si>
  <si>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</si>
  <si>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</si>
  <si>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</si>
  <si>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</si>
  <si>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</si>
  <si>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</si>
  <si>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</si>
  <si>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</si>
  <si>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</si>
  <si>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</si>
  <si>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</si>
  <si>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</si>
  <si>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</si>
  <si>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</si>
  <si>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</si>
  <si>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</si>
  <si>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</si>
  <si>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</si>
  <si>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</si>
  <si>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</si>
  <si>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</si>
  <si>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</si>
  <si>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</si>
  <si>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</si>
  <si>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</si>
  <si>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</si>
  <si>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</si>
  <si>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</si>
  <si>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</si>
  <si>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</si>
  <si>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</si>
  <si>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</si>
  <si>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</si>
  <si>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</si>
  <si>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</si>
  <si>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</si>
  <si>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</si>
  <si>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</si>
  <si>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</si>
  <si>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</si>
  <si>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</si>
  <si>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</si>
  <si>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</si>
  <si>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</si>
  <si>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</si>
  <si>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</si>
  <si>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</si>
  <si>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</si>
  <si>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</si>
  <si>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</si>
  <si>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</si>
  <si>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</si>
  <si>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</si>
  <si>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</si>
  <si>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</si>
  <si>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</si>
  <si>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</si>
  <si>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</si>
  <si>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</si>
  <si>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</si>
  <si>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</si>
  <si>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</si>
  <si>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</si>
  <si>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</si>
  <si>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</si>
  <si>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</si>
  <si>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</si>
  <si>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</si>
  <si>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</si>
  <si>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</si>
  <si>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</si>
  <si>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</si>
  <si>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</si>
  <si>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</si>
  <si>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</si>
  <si>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</si>
  <si>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</si>
  <si>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</si>
  <si>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</si>
  <si>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</si>
  <si>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</si>
  <si>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</si>
  <si>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</si>
  <si>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</si>
  <si>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</si>
  <si>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</si>
  <si>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</si>
  <si>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</si>
  <si>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</si>
  <si>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</si>
  <si>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</si>
  <si>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</si>
  <si>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</si>
  <si>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</si>
  <si>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</si>
  <si>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</si>
  <si>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</si>
  <si>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</si>
  <si>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</si>
  <si>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</si>
  <si>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</si>
  <si>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</si>
  <si>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</si>
  <si>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</si>
  <si>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</si>
  <si>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</si>
  <si>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</si>
  <si>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</si>
  <si>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</si>
  <si>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</si>
  <si>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</si>
  <si>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</si>
  <si>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</si>
  <si>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</si>
  <si>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</si>
  <si>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</si>
  <si>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</si>
  <si>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</si>
  <si>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</si>
  <si>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</si>
  <si>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</si>
  <si>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</si>
  <si>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</si>
  <si>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</si>
  <si>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</si>
  <si>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</si>
  <si>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</si>
  <si>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</si>
  <si>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</si>
  <si>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</si>
  <si>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</si>
  <si>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</si>
  <si>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</si>
  <si>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</si>
  <si>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</si>
  <si>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</si>
  <si>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</si>
  <si>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</si>
  <si>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</si>
  <si>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</si>
  <si>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</si>
  <si>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</si>
  <si>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</si>
  <si>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</si>
  <si>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</si>
  <si>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</si>
  <si>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</si>
  <si>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</si>
  <si>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</si>
  <si>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</si>
  <si>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</si>
  <si>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</si>
  <si>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</si>
  <si>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</si>
  <si>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</si>
  <si>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</si>
  <si>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</si>
  <si>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</si>
  <si>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</si>
  <si>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</si>
  <si>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</si>
  <si>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</si>
  <si>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</si>
  <si>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</si>
  <si>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</si>
  <si>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</si>
  <si>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</si>
  <si>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</si>
  <si>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</si>
  <si>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</si>
  <si>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</si>
  <si>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</si>
  <si>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</si>
  <si>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</si>
  <si>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</si>
  <si>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</si>
  <si>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</si>
  <si>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</si>
  <si>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</si>
  <si>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</si>
  <si>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</si>
  <si>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</si>
  <si>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</si>
  <si>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</si>
  <si>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</si>
  <si>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</si>
  <si>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</si>
  <si>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</si>
  <si>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</si>
  <si>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</si>
  <si>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</si>
  <si>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</si>
  <si>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</si>
  <si>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</si>
  <si>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</si>
  <si>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</si>
  <si>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</si>
  <si>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</si>
  <si>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</si>
  <si>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</si>
  <si>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</si>
  <si>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</si>
  <si>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</si>
  <si>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</si>
  <si>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</si>
  <si>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</si>
  <si>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</si>
  <si>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</si>
  <si>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</si>
  <si>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</si>
  <si>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</si>
  <si>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</si>
  <si>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</si>
  <si>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</si>
  <si>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</si>
  <si>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</si>
  <si>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</si>
  <si>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</si>
  <si>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</si>
  <si>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</si>
  <si>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</si>
  <si>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</si>
  <si>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</si>
  <si>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</si>
  <si>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</si>
  <si>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</si>
  <si>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</si>
  <si>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</si>
  <si>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</si>
  <si>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</si>
  <si>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</si>
  <si>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</si>
  <si>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</si>
  <si>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</si>
  <si>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</si>
  <si>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</si>
  <si>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</si>
  <si>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</si>
  <si>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</si>
  <si>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</si>
  <si>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</si>
  <si>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</si>
  <si>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</si>
  <si>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</si>
  <si>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</si>
  <si>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</si>
  <si>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</si>
  <si>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</si>
  <si>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</si>
  <si>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</si>
  <si>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</si>
  <si>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</si>
  <si>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</si>
  <si>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</si>
  <si>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</si>
  <si>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</si>
  <si>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</si>
  <si>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</si>
  <si>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</si>
  <si>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</si>
  <si>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</si>
  <si>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</si>
  <si>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</si>
  <si>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</si>
  <si>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</si>
  <si>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</si>
  <si>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</si>
  <si>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</si>
  <si>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</si>
  <si>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</si>
  <si>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</si>
  <si>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</si>
  <si>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</si>
  <si>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</si>
  <si>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</si>
  <si>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</si>
  <si>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</si>
  <si>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</si>
  <si>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</si>
  <si>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</si>
  <si>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</si>
  <si>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</si>
  <si>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</si>
  <si>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</si>
  <si>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</si>
  <si>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</si>
  <si>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</si>
  <si>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</si>
  <si>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</si>
  <si>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</si>
  <si>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</si>
  <si>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</si>
  <si>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</si>
  <si>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</si>
  <si>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</si>
  <si>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</si>
  <si>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</si>
  <si>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</si>
  <si>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</si>
  <si>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</si>
  <si>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</si>
  <si>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</si>
  <si>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</si>
  <si>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</si>
  <si>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</si>
  <si>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</si>
  <si>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</si>
  <si>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</si>
  <si>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</si>
  <si>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</si>
  <si>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</si>
  <si>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</si>
  <si>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</si>
  <si>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</si>
  <si>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</si>
  <si>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</si>
  <si>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</si>
  <si>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</si>
  <si>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</si>
  <si>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</si>
  <si>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</si>
  <si>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</si>
  <si>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</si>
  <si>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</si>
  <si>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</si>
  <si>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</si>
  <si>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</si>
  <si>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</si>
  <si>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</si>
  <si>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</si>
  <si>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</si>
  <si>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</si>
  <si>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</si>
  <si>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</si>
  <si>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</si>
  <si>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</si>
  <si>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</si>
  <si>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</si>
  <si>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</si>
  <si>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</si>
  <si>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</si>
  <si>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</si>
  <si>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</si>
  <si>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</si>
  <si>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</si>
  <si>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</si>
  <si>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</si>
  <si>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</si>
  <si>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</si>
  <si>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</si>
  <si>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</si>
  <si>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</si>
  <si>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</si>
  <si>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</si>
  <si>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</si>
  <si>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</si>
  <si>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</si>
  <si>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</si>
  <si>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</si>
  <si>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</si>
  <si>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</si>
  <si>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</si>
  <si>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</si>
  <si>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</si>
  <si>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</si>
  <si>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</si>
  <si>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</si>
  <si>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</si>
  <si>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</si>
  <si>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</si>
  <si>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</si>
  <si>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</si>
  <si>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</si>
  <si>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</si>
  <si>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</si>
  <si>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</si>
  <si>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</si>
  <si>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</si>
  <si>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</si>
  <si>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</si>
  <si>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</si>
  <si>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</si>
  <si>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</si>
  <si>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</si>
  <si>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</si>
  <si>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</si>
  <si>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</si>
  <si>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</si>
  <si>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</si>
  <si>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</si>
  <si>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</si>
  <si>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</si>
  <si>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</si>
  <si>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</si>
  <si>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</si>
  <si>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</si>
  <si>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</si>
  <si>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</si>
  <si>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</si>
  <si>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</si>
  <si>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</si>
  <si>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</si>
  <si>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</si>
  <si>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</si>
  <si>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</si>
  <si>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</si>
  <si>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</si>
  <si>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</si>
  <si>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</si>
  <si>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</si>
  <si>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</si>
  <si>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</si>
  <si>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</si>
  <si>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</si>
  <si>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</si>
  <si>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</si>
  <si>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</si>
  <si>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</si>
  <si>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</si>
  <si>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</si>
  <si>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</si>
  <si>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</si>
  <si>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</si>
  <si>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</si>
  <si>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</si>
  <si>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</si>
  <si>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</si>
  <si>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</si>
  <si>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</si>
  <si>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</si>
  <si>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</si>
  <si>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</si>
  <si>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</si>
  <si>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</si>
  <si>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</si>
  <si>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</si>
  <si>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</si>
  <si>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</si>
  <si>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</si>
  <si>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</si>
  <si>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</si>
  <si>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</si>
  <si>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</si>
  <si>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</si>
  <si>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</si>
  <si>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</si>
  <si>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</si>
  <si>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</si>
  <si>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</si>
  <si>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</si>
  <si>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</si>
  <si>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</si>
  <si>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</si>
  <si>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</si>
  <si>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</si>
  <si>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</si>
  <si>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</si>
  <si>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</si>
  <si>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</si>
  <si>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</si>
  <si>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</si>
  <si>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</si>
  <si>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</si>
  <si>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</si>
  <si>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</si>
  <si>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</si>
  <si>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</si>
  <si>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</si>
  <si>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</si>
  <si>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</si>
  <si>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</si>
  <si>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</si>
  <si>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</si>
  <si>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</si>
  <si>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</si>
  <si>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</si>
  <si>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</si>
  <si>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</si>
  <si>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</si>
  <si>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</si>
  <si>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</si>
  <si>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</si>
  <si>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</si>
  <si>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</si>
  <si>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</si>
  <si>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</si>
  <si>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</si>
  <si>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</si>
  <si>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</si>
  <si>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</si>
  <si>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</si>
  <si>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</si>
  <si>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</si>
  <si>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</si>
  <si>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</si>
  <si>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</si>
  <si>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</si>
  <si>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</si>
  <si>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</si>
  <si>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</si>
  <si>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</si>
  <si>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</si>
  <si>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</si>
  <si>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</si>
  <si>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</si>
  <si>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</si>
  <si>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</si>
  <si>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</si>
  <si>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</si>
  <si>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</si>
  <si>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</si>
  <si>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</si>
  <si>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</si>
  <si>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</si>
  <si>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</si>
  <si>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</si>
  <si>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</si>
  <si>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</si>
  <si>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</si>
  <si>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</si>
  <si>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</si>
  <si>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</si>
  <si>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</si>
  <si>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</si>
  <si>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</si>
  <si>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</si>
  <si>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</si>
  <si>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</si>
  <si>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</si>
  <si>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</si>
  <si>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</si>
  <si>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</si>
  <si>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</si>
  <si>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</si>
  <si>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</si>
  <si>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</si>
  <si>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</si>
  <si>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</si>
  <si>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</si>
  <si>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</si>
  <si>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</si>
  <si>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</si>
  <si>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</si>
  <si>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</si>
  <si>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</si>
  <si>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</si>
  <si>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</si>
  <si>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</si>
  <si>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</si>
  <si>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</si>
  <si>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</si>
  <si>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</si>
  <si>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</si>
  <si>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</si>
  <si>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</si>
  <si>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</si>
  <si>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</si>
  <si>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</si>
  <si>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</si>
  <si>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</si>
  <si>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</si>
  <si>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</si>
  <si>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</si>
  <si>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</si>
  <si>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</si>
  <si>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</si>
  <si>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</si>
  <si>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</si>
  <si>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</si>
  <si>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</si>
  <si>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</si>
  <si>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</si>
  <si>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</si>
  <si>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</si>
  <si>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</si>
  <si>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</si>
  <si>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</si>
  <si>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</si>
  <si>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</si>
  <si>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</si>
  <si>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</si>
  <si>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</si>
  <si>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</si>
  <si>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</si>
  <si>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</si>
  <si>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</si>
  <si>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</si>
  <si>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</si>
  <si>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</si>
  <si>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</si>
  <si>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</si>
  <si>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</si>
  <si>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</si>
  <si>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</si>
  <si>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</si>
  <si>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</si>
  <si>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</si>
  <si>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</si>
  <si>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</si>
  <si>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</si>
  <si>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</si>
  <si>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</si>
  <si>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</si>
  <si>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</si>
  <si>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</si>
  <si>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</si>
  <si>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</si>
  <si>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</si>
  <si>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</si>
  <si>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</si>
  <si>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</si>
  <si>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</si>
  <si>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</si>
  <si>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</si>
  <si>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</si>
  <si>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</si>
  <si>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</si>
  <si>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</si>
  <si>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</si>
  <si>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</si>
  <si>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</si>
  <si>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</si>
  <si>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</si>
  <si>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</si>
  <si>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</si>
  <si>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</si>
  <si>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</si>
  <si>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</si>
  <si>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</si>
  <si>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</si>
  <si>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</si>
  <si>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</si>
  <si>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</si>
  <si>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</si>
  <si>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</si>
  <si>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</si>
  <si>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</si>
  <si>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</si>
  <si>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</si>
  <si>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</si>
  <si>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</si>
  <si>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</si>
  <si>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</si>
  <si>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</si>
  <si>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</si>
  <si>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</si>
  <si>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</si>
  <si>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</si>
  <si>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</si>
  <si>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</si>
  <si>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</si>
  <si>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</si>
  <si>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</si>
  <si>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</si>
  <si>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</si>
  <si>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</si>
  <si>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</si>
  <si>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</si>
  <si>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</si>
  <si>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</si>
  <si>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</si>
  <si>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</si>
  <si>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</si>
  <si>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</si>
  <si>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</si>
  <si>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</si>
  <si>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</si>
  <si>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</si>
  <si>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</si>
  <si>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</si>
  <si>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</si>
  <si>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</si>
  <si>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</si>
  <si>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</si>
  <si>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</si>
  <si>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</si>
  <si>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</si>
  <si>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</si>
  <si>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</si>
  <si>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</si>
  <si>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</si>
  <si>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</si>
  <si>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</si>
  <si>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</si>
  <si>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</si>
  <si>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</si>
  <si>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</si>
  <si>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</si>
  <si>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</si>
  <si>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</si>
  <si>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</si>
  <si>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</si>
  <si>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</si>
  <si>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</si>
  <si>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</si>
  <si>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</si>
  <si>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</si>
  <si>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</si>
  <si>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</si>
  <si>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</si>
  <si>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</si>
  <si>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</si>
  <si>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</si>
  <si>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</si>
  <si>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</si>
  <si>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</si>
  <si>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</si>
  <si>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</si>
  <si>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</si>
  <si>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</si>
  <si>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</si>
  <si>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</si>
  <si>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</si>
  <si>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</si>
  <si>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</si>
  <si>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</si>
  <si>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</si>
  <si>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</si>
  <si>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</si>
  <si>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</si>
  <si>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</si>
  <si>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</si>
  <si>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</si>
  <si>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</si>
  <si>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</si>
  <si>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</si>
  <si>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</si>
  <si>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</si>
  <si>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</si>
  <si>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</si>
  <si>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</si>
  <si>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</si>
  <si>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</si>
  <si>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</si>
  <si>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</si>
  <si>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</si>
  <si>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</si>
  <si>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</si>
  <si>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</si>
  <si>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</si>
  <si>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</si>
  <si>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</si>
  <si>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</si>
  <si>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</si>
  <si>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</si>
  <si>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</si>
  <si>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</si>
  <si>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</si>
  <si>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</si>
  <si>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</si>
  <si>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</si>
  <si>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</si>
  <si>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</si>
  <si>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</si>
  <si>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</si>
  <si>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</si>
  <si>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</si>
  <si>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</si>
  <si>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</si>
  <si>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</si>
  <si>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</si>
  <si>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</si>
  <si>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</si>
  <si>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</si>
  <si>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</si>
  <si>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</si>
  <si>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</si>
  <si>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</si>
  <si>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</si>
  <si>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</si>
  <si>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</si>
  <si>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</si>
  <si>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</si>
  <si>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</si>
  <si>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</si>
  <si>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</si>
  <si>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</si>
  <si>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</si>
  <si>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</si>
  <si>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</si>
  <si>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</si>
  <si>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</si>
  <si>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</si>
  <si>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</si>
  <si>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</si>
  <si>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</si>
  <si>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</si>
  <si>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</si>
  <si>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</si>
  <si>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</si>
  <si>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</si>
  <si>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</si>
  <si>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</si>
  <si>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</si>
  <si>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</si>
  <si>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</si>
  <si>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</si>
  <si>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</si>
  <si>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</si>
  <si>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</si>
  <si>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</si>
  <si>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</si>
  <si>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</si>
  <si>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</si>
  <si>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</si>
  <si>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</si>
  <si>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</si>
  <si>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</si>
  <si>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</si>
  <si>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</si>
  <si>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</si>
  <si>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</si>
  <si>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</si>
  <si>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</si>
  <si>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</si>
  <si>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</si>
  <si>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</si>
  <si>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</si>
  <si>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</si>
  <si>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</si>
  <si>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</si>
  <si>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</si>
  <si>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</si>
  <si>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</si>
  <si>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</si>
  <si>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</si>
  <si>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</si>
  <si>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</si>
  <si>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</si>
  <si>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</si>
  <si>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</si>
  <si>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</si>
  <si>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</si>
  <si>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</si>
  <si>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</si>
  <si>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</si>
  <si>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</si>
  <si>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</si>
  <si>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</si>
  <si>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</si>
  <si>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</si>
  <si>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</si>
  <si>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</si>
  <si>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</si>
  <si>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</si>
  <si>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</si>
  <si>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</si>
  <si>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</si>
  <si>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</si>
  <si>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</si>
  <si>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</si>
  <si>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</si>
  <si>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</si>
  <si>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</si>
  <si>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</si>
  <si>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</si>
  <si>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</si>
  <si>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</si>
  <si>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</si>
  <si>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</si>
  <si>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</si>
  <si>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</si>
  <si>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</si>
  <si>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</si>
  <si>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</si>
  <si>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</si>
  <si>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</si>
  <si>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</si>
  <si>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</si>
  <si>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</si>
  <si>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</si>
  <si>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</si>
  <si>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</si>
  <si>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</si>
  <si>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</si>
  <si>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</si>
  <si>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</si>
  <si>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</si>
  <si>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</si>
  <si>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</si>
  <si>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</si>
  <si>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</si>
  <si>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</si>
  <si>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</si>
  <si>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</si>
  <si>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</si>
  <si>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</si>
  <si>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</si>
  <si>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</si>
  <si>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</si>
  <si>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</si>
  <si>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</si>
  <si>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</si>
  <si>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</si>
  <si>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</si>
  <si>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</si>
  <si>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</si>
  <si>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</si>
  <si>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</si>
  <si>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</si>
  <si>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</si>
  <si>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</si>
  <si>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</si>
  <si>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</si>
  <si>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</si>
  <si>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</si>
  <si>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</si>
  <si>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</si>
  <si>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</si>
  <si>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</si>
  <si>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</si>
  <si>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</si>
  <si>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</si>
  <si>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</si>
  <si>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</si>
  <si>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</si>
  <si>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</si>
  <si>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</si>
  <si>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</si>
  <si>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</si>
  <si>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</si>
  <si>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</si>
  <si>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</si>
  <si>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</si>
  <si>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</si>
  <si>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</si>
  <si>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</si>
  <si>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</si>
  <si>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</si>
  <si>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</si>
  <si>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</si>
  <si>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</si>
  <si>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</si>
  <si>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</si>
  <si>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</si>
  <si>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</si>
  <si>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</si>
  <si>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</si>
  <si>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</si>
  <si>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</si>
  <si>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</si>
  <si>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</si>
  <si>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</si>
  <si>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</si>
  <si>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</si>
  <si>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</si>
  <si>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</si>
  <si>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</si>
  <si>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</si>
  <si>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</si>
  <si>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</si>
  <si>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</si>
  <si>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</si>
  <si>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</si>
  <si>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</si>
  <si>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</si>
  <si>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</si>
  <si>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</si>
  <si>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</si>
  <si>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</si>
  <si>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</si>
  <si>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</si>
  <si>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</si>
  <si>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</si>
  <si>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</si>
  <si>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</si>
  <si>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</si>
  <si>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</si>
  <si>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</si>
  <si>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</si>
  <si>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</si>
  <si>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</si>
  <si>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</si>
  <si>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</si>
  <si>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</si>
  <si>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</si>
  <si>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</si>
  <si>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</si>
  <si>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</si>
  <si>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</si>
  <si>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</si>
  <si>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</si>
  <si>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</si>
  <si>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</si>
  <si>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</si>
  <si>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</si>
  <si>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</si>
  <si>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</si>
  <si>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</si>
  <si>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</si>
  <si>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</si>
  <si>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</si>
  <si>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</si>
  <si>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</si>
  <si>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</si>
  <si>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</si>
  <si>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</si>
  <si>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</si>
  <si>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</si>
  <si>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</si>
  <si>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</si>
  <si>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</si>
  <si>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</si>
  <si>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</si>
  <si>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</si>
  <si>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</si>
  <si>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</si>
  <si>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</si>
  <si>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</si>
  <si>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</si>
  <si>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</si>
  <si>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</si>
  <si>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</si>
  <si>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</si>
  <si>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</si>
  <si>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</si>
  <si>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</si>
  <si>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</si>
  <si>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</si>
  <si>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</si>
  <si>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</si>
  <si>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</si>
  <si>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</si>
  <si>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</si>
  <si>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</si>
  <si>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</si>
  <si>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</si>
  <si>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</si>
  <si>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</si>
  <si>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</si>
  <si>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</si>
  <si>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</si>
  <si>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</si>
  <si>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</si>
  <si>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</si>
  <si>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</si>
  <si>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</si>
  <si>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</si>
  <si>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</si>
  <si>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</si>
  <si>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</si>
  <si>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</si>
  <si>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</si>
  <si>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</si>
  <si>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</si>
  <si>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</si>
  <si>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</si>
  <si>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</si>
  <si>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</si>
  <si>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</si>
  <si>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</si>
  <si>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</si>
  <si>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</si>
  <si>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</si>
  <si>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</si>
  <si>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</si>
  <si>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</si>
  <si>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</si>
  <si>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</si>
  <si>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</si>
  <si>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</si>
  <si>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</si>
  <si>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</si>
  <si>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</si>
  <si>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</si>
  <si>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</si>
  <si>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</si>
  <si>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</si>
  <si>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</si>
  <si>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</si>
  <si>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</si>
  <si>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</si>
  <si>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</si>
  <si>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</si>
  <si>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</si>
  <si>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</si>
  <si>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</si>
  <si>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</si>
  <si>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</si>
  <si>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</si>
  <si>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</si>
  <si>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</si>
  <si>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</si>
  <si>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</si>
  <si>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</si>
  <si>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</si>
  <si>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</si>
  <si>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</si>
  <si>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</si>
  <si>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</si>
  <si>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</si>
  <si>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</si>
  <si>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</si>
  <si>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</si>
  <si>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</si>
  <si>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</si>
  <si>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</si>
  <si>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</si>
  <si>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</si>
  <si>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</si>
  <si>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</si>
  <si>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</si>
  <si>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</si>
  <si>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</si>
  <si>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</si>
  <si>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</si>
  <si>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</si>
  <si>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</si>
  <si>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</si>
  <si>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</si>
  <si>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</si>
  <si>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</si>
  <si>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</si>
  <si>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</si>
  <si>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</si>
  <si>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</si>
  <si>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</si>
  <si>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</si>
  <si>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</si>
  <si>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</si>
  <si>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</si>
  <si>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</si>
  <si>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</si>
  <si>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</si>
  <si>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</si>
  <si>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</si>
  <si>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</si>
  <si>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</si>
  <si>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</si>
  <si>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</si>
  <si>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</si>
  <si>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</si>
  <si>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</si>
  <si>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</si>
  <si>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</si>
  <si>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</si>
  <si>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</si>
  <si>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</si>
  <si>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</si>
  <si>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</si>
  <si>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</si>
  <si>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</si>
  <si>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</si>
  <si>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</si>
  <si>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</si>
  <si>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</si>
  <si>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</si>
  <si>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</si>
  <si>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</si>
  <si>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</si>
  <si>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</si>
  <si>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</si>
  <si>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</si>
  <si>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</si>
  <si>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</si>
  <si>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</si>
  <si>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</si>
  <si>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</si>
  <si>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</si>
  <si>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</si>
  <si>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</si>
  <si>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</si>
  <si>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</si>
  <si>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</si>
  <si>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</si>
  <si>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</si>
  <si>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</si>
  <si>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</si>
  <si>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</si>
  <si>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</si>
  <si>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</si>
  <si>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</si>
  <si>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</si>
  <si>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</si>
  <si>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</si>
  <si>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</si>
  <si>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</si>
  <si>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</si>
  <si>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</si>
  <si>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</si>
  <si>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</si>
  <si>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</si>
  <si>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</si>
  <si>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</si>
  <si>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</si>
  <si>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</si>
  <si>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</si>
  <si>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</si>
  <si>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</si>
  <si>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</si>
  <si>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</si>
  <si>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</si>
  <si>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</si>
  <si>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</si>
  <si>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</si>
  <si>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</si>
  <si>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</si>
  <si>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</si>
  <si>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</si>
  <si>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</si>
  <si>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</si>
  <si>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</si>
  <si>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</si>
  <si>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</si>
  <si>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</si>
  <si>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</si>
  <si>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</si>
  <si>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</si>
  <si>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</si>
  <si>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</si>
  <si>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</si>
  <si>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</si>
  <si>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</si>
  <si>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</si>
  <si>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</si>
  <si>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</si>
  <si>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</si>
  <si>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</si>
  <si>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</si>
  <si>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</si>
  <si>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</si>
  <si>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</si>
  <si>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</si>
  <si>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</si>
  <si>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</si>
  <si>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</si>
  <si>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</si>
  <si>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</si>
  <si>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</si>
  <si>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</si>
  <si>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</si>
  <si>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</si>
  <si>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</si>
  <si>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</si>
  <si>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</si>
  <si>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</si>
  <si>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</si>
  <si>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</si>
  <si>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</si>
  <si>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</si>
  <si>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</si>
  <si>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</si>
  <si>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</si>
  <si>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</si>
  <si>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</si>
  <si>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</si>
  <si>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</si>
  <si>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</si>
  <si>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</si>
  <si>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</si>
  <si>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</si>
  <si>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</si>
  <si>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</si>
  <si>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</si>
  <si>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</si>
  <si>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</si>
  <si>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</si>
  <si>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</si>
  <si>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</si>
  <si>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</si>
  <si>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</si>
  <si>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</si>
  <si>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</si>
  <si>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</si>
  <si>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</si>
  <si>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</si>
  <si>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</si>
  <si>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</si>
  <si>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</si>
  <si>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</si>
  <si>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</si>
  <si>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</si>
  <si>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</si>
  <si>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</si>
  <si>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</si>
  <si>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</si>
  <si>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</si>
  <si>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</si>
  <si>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</si>
  <si>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</si>
  <si>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</si>
  <si>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</si>
  <si>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</si>
  <si>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</si>
  <si>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</si>
  <si>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</si>
  <si>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</si>
  <si>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</si>
  <si>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</si>
  <si>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</si>
  <si>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</si>
  <si>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</si>
  <si>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</si>
  <si>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</si>
  <si>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</si>
  <si>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</si>
  <si>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</si>
  <si>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</si>
  <si>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</si>
  <si>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</si>
  <si>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</si>
  <si>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</si>
  <si>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</si>
  <si>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</si>
  <si>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</si>
  <si>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</si>
  <si>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</si>
  <si>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</si>
  <si>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</si>
  <si>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</si>
  <si>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</si>
  <si>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</si>
  <si>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</si>
  <si>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</si>
  <si>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</si>
  <si>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</si>
  <si>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</si>
  <si>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</si>
  <si>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</si>
  <si>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</si>
  <si>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</si>
  <si>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</si>
  <si>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</si>
  <si>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</si>
  <si>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</si>
  <si>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</si>
  <si>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</si>
  <si>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</si>
  <si>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</si>
  <si>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</si>
  <si>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</si>
  <si>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</si>
  <si>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</si>
  <si>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</si>
  <si>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</si>
  <si>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</si>
  <si>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</si>
  <si>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</si>
  <si>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</si>
  <si>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</si>
  <si>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</si>
  <si>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</si>
  <si>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</si>
  <si>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</si>
  <si>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</si>
  <si>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</si>
  <si>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</si>
  <si>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</si>
  <si>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</si>
  <si>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</si>
  <si>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</si>
  <si>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</si>
  <si>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</si>
  <si>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</si>
  <si>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</si>
  <si>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</si>
  <si>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</si>
  <si>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</si>
  <si>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</si>
  <si>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</si>
  <si>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</si>
  <si>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</si>
  <si>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</si>
  <si>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</si>
  <si>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</si>
  <si>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</si>
  <si>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</si>
  <si>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</si>
  <si>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</si>
  <si>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</si>
  <si>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</si>
  <si>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</si>
  <si>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</si>
  <si>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</si>
  <si>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</si>
  <si>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</si>
  <si>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</si>
  <si>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</si>
  <si>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</si>
  <si>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</si>
  <si>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</si>
  <si>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</si>
  <si>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</si>
  <si>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</si>
  <si>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</si>
  <si>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</si>
  <si>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</si>
  <si>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</si>
  <si>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</si>
  <si>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</si>
  <si>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</si>
  <si>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</si>
  <si>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</si>
  <si>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</si>
  <si>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</si>
  <si>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</si>
  <si>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</si>
  <si>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</si>
  <si>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</si>
  <si>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</si>
  <si>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</si>
  <si>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</si>
  <si>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</si>
  <si>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</si>
  <si>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</si>
  <si>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</si>
  <si>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</si>
  <si>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</si>
  <si>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</si>
  <si>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</si>
  <si>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</si>
  <si>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</si>
  <si>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</si>
  <si>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</si>
  <si>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</si>
  <si>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</si>
  <si>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</si>
  <si>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</si>
  <si>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</si>
  <si>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</si>
  <si>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</si>
  <si>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</si>
  <si>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</si>
  <si>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</si>
  <si>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</si>
  <si>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</si>
  <si>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</si>
  <si>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</si>
  <si>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</si>
  <si>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</si>
  <si>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</si>
  <si>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</si>
  <si>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</si>
  <si>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</si>
  <si>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</si>
  <si>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</si>
  <si>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</si>
  <si>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</si>
  <si>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</si>
  <si>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</si>
  <si>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</si>
  <si>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</si>
  <si>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</si>
  <si>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</si>
  <si>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</si>
  <si>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</si>
  <si>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</si>
  <si>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</si>
  <si>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</si>
  <si>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</si>
  <si>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</si>
  <si>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</si>
  <si>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</si>
  <si>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</si>
  <si>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</si>
  <si>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</si>
  <si>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</si>
  <si>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</si>
  <si>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</si>
  <si>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</si>
  <si>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</si>
  <si>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</si>
  <si>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</si>
  <si>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</si>
  <si>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</si>
  <si>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</si>
  <si>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</si>
  <si>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</si>
  <si>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</si>
  <si>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</si>
  <si>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</si>
  <si>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</si>
  <si>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</si>
  <si>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</si>
  <si>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</si>
  <si>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</si>
  <si>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</si>
  <si>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</si>
  <si>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</si>
  <si>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</si>
  <si>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</si>
  <si>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</si>
  <si>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</si>
  <si>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</si>
  <si>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</si>
  <si>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</si>
  <si>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</si>
  <si>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</si>
  <si>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</si>
  <si>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</si>
  <si>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</si>
  <si>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</si>
  <si>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</si>
  <si>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</si>
  <si>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</si>
  <si>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</si>
  <si>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</si>
  <si>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</si>
  <si>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</si>
  <si>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</si>
  <si>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</si>
  <si>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</si>
  <si>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</si>
  <si>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</si>
  <si>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</si>
  <si>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</si>
  <si>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</si>
  <si>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</si>
  <si>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</si>
  <si>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</si>
  <si>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</si>
  <si>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</si>
  <si>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</si>
  <si>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</si>
  <si>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</si>
  <si>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</si>
  <si>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</si>
  <si>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</si>
  <si>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</si>
  <si>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</si>
  <si>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</si>
  <si>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</si>
  <si>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</si>
  <si>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</si>
  <si>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</si>
  <si>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</si>
  <si>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</si>
  <si>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</si>
  <si>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</si>
  <si>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</si>
  <si>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</si>
  <si>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</si>
  <si>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</si>
  <si>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</si>
  <si>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</si>
  <si>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</si>
  <si>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</si>
  <si>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</si>
  <si>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</si>
  <si>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</si>
  <si>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</si>
  <si>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</si>
  <si>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</si>
  <si>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</si>
  <si>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</si>
  <si>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</si>
  <si>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</si>
  <si>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</si>
  <si>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</si>
  <si>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</si>
  <si>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</si>
  <si>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</si>
  <si>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</si>
  <si>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</si>
  <si>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</si>
  <si>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</si>
  <si>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</si>
  <si>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</si>
  <si>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</si>
  <si>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</si>
  <si>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</si>
  <si>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</si>
  <si>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</si>
  <si>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</si>
  <si>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</si>
  <si>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</si>
  <si>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</si>
  <si>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</si>
  <si>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</si>
  <si>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</si>
  <si>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</si>
  <si>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</si>
  <si>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</si>
  <si>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</si>
  <si>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</si>
  <si>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</si>
  <si>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</si>
  <si>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</si>
  <si>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</si>
  <si>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</si>
  <si>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</si>
  <si>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</si>
  <si>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</si>
  <si>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</si>
  <si>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</si>
  <si>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</si>
  <si>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</si>
  <si>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</si>
  <si>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</si>
  <si>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</si>
  <si>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</si>
  <si>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</si>
  <si>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</si>
  <si>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</si>
  <si>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</si>
  <si>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</si>
  <si>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</si>
  <si>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</si>
  <si>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</si>
  <si>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</si>
  <si>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</si>
  <si>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</si>
  <si>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</si>
  <si>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</si>
  <si>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</si>
  <si>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</si>
  <si>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</si>
  <si>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</si>
  <si>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</si>
  <si>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</si>
  <si>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</si>
  <si>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</si>
  <si>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</si>
  <si>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</si>
  <si>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</si>
  <si>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</si>
  <si>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</si>
  <si>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</si>
  <si>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</si>
  <si>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</si>
  <si>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</si>
  <si>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</si>
  <si>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</si>
  <si>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</si>
  <si>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</si>
  <si>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</si>
  <si>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</si>
  <si>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</si>
  <si>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</si>
  <si>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</si>
  <si>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</si>
  <si>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</si>
  <si>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</si>
  <si>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</si>
  <si>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</si>
  <si>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</si>
  <si>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</si>
  <si>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</si>
  <si>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</si>
  <si>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</si>
  <si>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</si>
  <si>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</si>
  <si>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</si>
  <si>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</si>
  <si>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</si>
  <si>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</si>
  <si>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</si>
  <si>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</si>
  <si>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</si>
  <si>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</si>
  <si>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</si>
  <si>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</si>
  <si>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</si>
  <si>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</si>
  <si>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</si>
  <si>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</si>
  <si>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</si>
  <si>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</si>
  <si>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</si>
  <si>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</si>
  <si>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</si>
  <si>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</si>
  <si>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</si>
  <si>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</si>
  <si>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</si>
  <si>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</si>
  <si>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</si>
  <si>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</si>
  <si>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</si>
  <si>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</si>
  <si>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</si>
  <si>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</si>
  <si>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</si>
  <si>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</si>
  <si>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</si>
  <si>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</si>
  <si>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</si>
  <si>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</si>
  <si>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</si>
  <si>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</si>
  <si>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</si>
  <si>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</si>
  <si>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</si>
  <si>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</si>
  <si>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</si>
  <si>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</si>
  <si>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</si>
  <si>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</si>
  <si>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</si>
  <si>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</si>
  <si>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</si>
  <si>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</si>
  <si>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</si>
  <si>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</si>
  <si>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</si>
  <si>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</si>
  <si>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</si>
  <si>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</si>
  <si>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</si>
  <si>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</si>
  <si>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</si>
  <si>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</si>
  <si>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</si>
  <si>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</si>
  <si>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</si>
  <si>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</si>
  <si>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</si>
  <si>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</si>
  <si>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</si>
  <si>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</si>
  <si>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</si>
  <si>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</si>
  <si>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</si>
  <si>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</si>
  <si>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</si>
  <si>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</si>
  <si>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</si>
  <si>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</si>
  <si>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</si>
  <si>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</si>
  <si>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</si>
  <si>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</si>
  <si>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</si>
  <si>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</si>
  <si>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</si>
  <si>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</si>
  <si>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</si>
  <si>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</si>
  <si>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</si>
  <si>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</si>
  <si>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</si>
  <si>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</si>
  <si>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</si>
  <si>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</si>
  <si>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</si>
  <si>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</si>
  <si>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</si>
  <si>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</si>
  <si>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</si>
  <si>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</si>
  <si>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</si>
  <si>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</si>
  <si>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</si>
  <si>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</si>
  <si>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</si>
  <si>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</si>
  <si>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</si>
  <si>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</si>
  <si>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</si>
  <si>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</si>
  <si>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</si>
  <si>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</si>
  <si>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</si>
  <si>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</si>
  <si>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</si>
  <si>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</si>
  <si>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</si>
  <si>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</si>
  <si>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</si>
  <si>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</si>
  <si>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</si>
  <si>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</si>
  <si>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</si>
  <si>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</si>
  <si>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</si>
  <si>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</si>
  <si>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</si>
  <si>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</si>
  <si>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</si>
  <si>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</si>
  <si>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</si>
  <si>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</si>
  <si>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</si>
  <si>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</si>
  <si>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</si>
  <si>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</si>
  <si>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</si>
  <si>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</si>
  <si>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</si>
  <si>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</si>
  <si>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</si>
  <si>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</si>
  <si>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</si>
  <si>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</si>
  <si>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</si>
  <si>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</si>
  <si>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</si>
  <si>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</si>
  <si>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</si>
  <si>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</si>
  <si>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</si>
  <si>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</si>
  <si>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</si>
  <si>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</si>
  <si>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</si>
  <si>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</si>
  <si>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</si>
  <si>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</si>
  <si>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</si>
  <si>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</si>
  <si>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</si>
  <si>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</si>
  <si>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</si>
  <si>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</si>
  <si>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</si>
  <si>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</si>
  <si>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</si>
  <si>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</si>
  <si>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</si>
  <si>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</si>
  <si>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</si>
  <si>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</si>
  <si>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</si>
  <si>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</si>
  <si>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</si>
  <si>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</si>
  <si>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</si>
  <si>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</si>
  <si>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</si>
  <si>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</si>
  <si>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</si>
  <si>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</si>
  <si>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</si>
  <si>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</si>
  <si>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</si>
  <si>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</si>
  <si>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</si>
  <si>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</si>
  <si>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</si>
  <si>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</si>
  <si>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</si>
  <si>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</si>
  <si>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</si>
  <si>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</si>
  <si>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</si>
  <si>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</si>
  <si>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</si>
  <si>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</si>
  <si>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</si>
  <si>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</si>
  <si>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</si>
  <si>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</si>
  <si>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</si>
  <si>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</si>
  <si>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</si>
  <si>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</si>
  <si>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</si>
  <si>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</si>
  <si>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</si>
  <si>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</si>
  <si>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</si>
  <si>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</si>
  <si>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</si>
  <si>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</si>
  <si>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</si>
  <si>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</si>
  <si>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</si>
  <si>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</si>
  <si>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</si>
  <si>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</si>
  <si>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</si>
  <si>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</si>
  <si>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</si>
  <si>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</si>
  <si>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</si>
  <si>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</si>
  <si>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</si>
  <si>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</si>
  <si>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</si>
  <si>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</si>
  <si>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</si>
  <si>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</si>
  <si>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</si>
  <si>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</si>
  <si>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</si>
  <si>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</si>
  <si>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</si>
  <si>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</si>
  <si>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</si>
  <si>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</si>
  <si>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</si>
  <si>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</si>
  <si>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</si>
  <si>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</si>
  <si>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</si>
  <si>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</si>
  <si>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</si>
  <si>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</si>
  <si>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</si>
  <si>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</si>
  <si>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</si>
  <si>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</si>
  <si>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</si>
  <si>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</si>
  <si>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</si>
  <si>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</si>
  <si>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</si>
  <si>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</si>
  <si>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</si>
  <si>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</si>
  <si>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</si>
  <si>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</si>
  <si>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</si>
  <si>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</si>
  <si>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</si>
  <si>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</si>
  <si>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</si>
  <si>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</si>
  <si>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</si>
  <si>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</si>
  <si>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</si>
  <si>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</si>
  <si>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</si>
  <si>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</si>
  <si>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</si>
  <si>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</si>
  <si>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</si>
  <si>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</si>
  <si>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</si>
  <si>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</si>
  <si>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</si>
  <si>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</si>
  <si>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</si>
  <si>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</si>
  <si>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</si>
  <si>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</si>
  <si>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</si>
  <si>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</si>
  <si>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</si>
  <si>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</si>
  <si>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</si>
  <si>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</si>
  <si>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</si>
  <si>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</si>
  <si>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</si>
  <si>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</si>
  <si>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</si>
  <si>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</si>
  <si>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</si>
  <si>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</si>
  <si>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</si>
  <si>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</si>
  <si>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</si>
  <si>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</si>
  <si>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</si>
  <si>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</si>
  <si>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</si>
  <si>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</si>
  <si>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</si>
  <si>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</si>
  <si>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</si>
  <si>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</si>
  <si>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</si>
  <si>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</si>
  <si>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</si>
  <si>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</si>
  <si>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</si>
  <si>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</si>
  <si>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</si>
  <si>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</si>
  <si>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</si>
  <si>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</si>
  <si>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</si>
  <si>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</si>
  <si>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</si>
  <si>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</si>
  <si>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</si>
  <si>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</si>
  <si>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</si>
  <si>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</si>
  <si>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</si>
  <si>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</si>
  <si>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</si>
  <si>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</si>
  <si>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</si>
  <si>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</si>
  <si>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</si>
  <si>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</si>
  <si>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</si>
  <si>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</si>
  <si>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</si>
  <si>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</si>
  <si>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</si>
  <si>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</si>
  <si>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</si>
  <si>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</si>
  <si>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</si>
  <si>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</si>
  <si>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</si>
  <si>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</si>
  <si>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</si>
  <si>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</si>
  <si>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</si>
  <si>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</si>
  <si>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</si>
  <si>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</si>
  <si>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</si>
  <si>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</si>
  <si>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</si>
  <si>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</si>
  <si>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</si>
  <si>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</si>
  <si>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</si>
  <si>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</si>
  <si>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</si>
  <si>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</si>
  <si>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</si>
  <si>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</si>
  <si>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</si>
  <si>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</si>
  <si>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</si>
  <si>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</si>
  <si>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</si>
  <si>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</si>
  <si>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</si>
  <si>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</si>
  <si>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</si>
  <si>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</si>
  <si>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</si>
  <si>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</si>
  <si>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</si>
  <si>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</si>
  <si>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</si>
  <si>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</si>
  <si>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</si>
  <si>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</si>
  <si>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</si>
  <si>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</si>
  <si>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</si>
  <si>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</si>
  <si>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</si>
  <si>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</si>
  <si>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</si>
  <si>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</si>
  <si>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</si>
  <si>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</si>
  <si>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</si>
  <si>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</si>
  <si>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</si>
  <si>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</si>
  <si>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</si>
  <si>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</si>
  <si>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</si>
  <si>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</si>
  <si>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</si>
  <si>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</si>
  <si>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</si>
  <si>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</si>
  <si>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</si>
  <si>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</si>
  <si>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</si>
  <si>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</si>
  <si>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</si>
  <si>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</si>
  <si>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</si>
  <si>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</si>
  <si>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</si>
  <si>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</si>
  <si>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</si>
  <si>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</si>
  <si>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</si>
  <si>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</si>
  <si>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</si>
  <si>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</si>
  <si>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</si>
  <si>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</si>
  <si>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</si>
  <si>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</si>
  <si>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</si>
  <si>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</si>
  <si>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</si>
  <si>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</si>
  <si>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</si>
  <si>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</si>
  <si>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</si>
  <si>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</si>
  <si>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</si>
  <si>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</si>
  <si>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</si>
  <si>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</si>
  <si>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</si>
  <si>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</si>
  <si>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</si>
  <si>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</si>
  <si>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</si>
  <si>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</si>
  <si>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</si>
  <si>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</si>
  <si>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</si>
  <si>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</si>
  <si>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</si>
  <si>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</si>
  <si>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</si>
  <si>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</si>
  <si>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</si>
  <si>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</si>
  <si>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</si>
  <si>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</si>
  <si>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</si>
  <si>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</si>
  <si>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</si>
  <si>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</si>
  <si>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</si>
  <si>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</si>
  <si>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</si>
  <si>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</si>
  <si>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</si>
  <si>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</si>
  <si>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</si>
  <si>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</si>
  <si>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</si>
  <si>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</si>
  <si>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</si>
  <si>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</si>
  <si>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</si>
  <si>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</si>
  <si>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</si>
  <si>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</si>
  <si>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</si>
  <si>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</si>
  <si>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</si>
  <si>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</si>
  <si>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</si>
  <si>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</si>
  <si>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</si>
  <si>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</si>
  <si>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</si>
  <si>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</si>
  <si>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</si>
  <si>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</si>
  <si>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</si>
  <si>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</si>
  <si>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</si>
  <si>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</si>
  <si>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</si>
  <si>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</si>
  <si>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</si>
  <si>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</si>
  <si>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</si>
  <si>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</si>
  <si>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</si>
  <si>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</si>
  <si>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</si>
  <si>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</si>
  <si>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</si>
  <si>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</si>
  <si>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</si>
  <si>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</si>
  <si>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</si>
  <si>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</si>
  <si>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</si>
  <si>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</si>
  <si>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</si>
  <si>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</si>
  <si>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</si>
  <si>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</si>
  <si>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</si>
  <si>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</si>
  <si>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</si>
  <si>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</si>
  <si>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</si>
  <si>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</si>
  <si>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</si>
  <si>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</si>
  <si>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</si>
  <si>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</si>
  <si>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</si>
  <si>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</si>
  <si>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</si>
  <si>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</si>
  <si>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</si>
  <si>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</si>
  <si>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</si>
  <si>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</si>
  <si>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</si>
  <si>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</si>
  <si>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</si>
  <si>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</si>
  <si>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</si>
  <si>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</si>
  <si>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</si>
  <si>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</si>
  <si>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</si>
  <si>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</si>
  <si>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</si>
  <si>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</si>
  <si>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</si>
  <si>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</si>
  <si>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</si>
  <si>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</si>
  <si>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</si>
  <si>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</si>
  <si>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</si>
  <si>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</si>
  <si>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</si>
  <si>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</si>
  <si>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</si>
  <si>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</si>
  <si>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</si>
  <si>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</si>
  <si>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</si>
  <si>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</si>
  <si>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</si>
  <si>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</si>
  <si>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</si>
  <si>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</si>
  <si>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</si>
  <si>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</si>
  <si>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</si>
  <si>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</si>
  <si>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</si>
  <si>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</si>
  <si>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</si>
  <si>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</si>
  <si>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</si>
  <si>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</si>
  <si>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</si>
  <si>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</si>
  <si>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</si>
  <si>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</si>
  <si>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</si>
  <si>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</si>
  <si>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</si>
  <si>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</si>
  <si>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</si>
  <si>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</si>
  <si>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</si>
  <si>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</si>
  <si>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</si>
  <si>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</si>
  <si>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</si>
  <si>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</si>
  <si>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</si>
  <si>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</si>
  <si>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</si>
  <si>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</si>
  <si>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</si>
  <si>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</si>
  <si>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</si>
  <si>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</si>
  <si>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</si>
  <si>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</si>
  <si>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</si>
  <si>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</si>
  <si>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</si>
  <si>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</si>
  <si>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</si>
  <si>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</si>
  <si>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</si>
  <si>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</si>
  <si>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</si>
  <si>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</si>
  <si>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</si>
  <si>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</si>
  <si>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</si>
  <si>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</si>
  <si>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</si>
  <si>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</si>
  <si>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</si>
  <si>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</si>
  <si>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</si>
  <si>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</si>
  <si>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</si>
  <si>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</si>
  <si>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</si>
  <si>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</si>
  <si>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</si>
  <si>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</si>
  <si>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</si>
  <si>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</si>
  <si>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</si>
  <si>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</si>
  <si>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</si>
  <si>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</si>
  <si>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</si>
  <si>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</si>
  <si>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</si>
  <si>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</si>
  <si>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</si>
  <si>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</si>
  <si>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</si>
  <si>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</si>
  <si>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</si>
  <si>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</si>
  <si>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</si>
  <si>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</si>
  <si>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</si>
  <si>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</si>
  <si>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</si>
  <si>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</si>
  <si>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</si>
  <si>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</si>
  <si>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</si>
  <si>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</si>
  <si>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</si>
  <si>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</si>
  <si>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</si>
  <si>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</si>
  <si>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</si>
  <si>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</si>
  <si>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</si>
  <si>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</si>
  <si>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</si>
  <si>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</si>
  <si>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</si>
  <si>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</si>
  <si>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</si>
  <si>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</si>
  <si>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</si>
  <si>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</si>
  <si>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</si>
  <si>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</si>
  <si>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</si>
  <si>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</si>
  <si>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</si>
  <si>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</si>
  <si>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</si>
  <si>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</si>
  <si>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</si>
  <si>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</si>
  <si>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</si>
  <si>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</si>
  <si>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</si>
  <si>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</si>
  <si>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</si>
  <si>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</si>
  <si>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</si>
  <si>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</si>
  <si>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</si>
  <si>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</si>
  <si>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</si>
  <si>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</si>
  <si>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</si>
  <si>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</si>
  <si>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</si>
  <si>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</si>
  <si>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</si>
  <si>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</si>
  <si>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</si>
  <si>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</si>
  <si>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</si>
  <si>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</si>
  <si>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</si>
  <si>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</si>
  <si>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</si>
  <si>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</si>
  <si>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</si>
  <si>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</si>
  <si>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</si>
  <si>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</si>
  <si>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</si>
  <si>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</si>
  <si>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</si>
  <si>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</si>
  <si>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</si>
  <si>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</si>
  <si>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</si>
  <si>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</si>
  <si>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</si>
  <si>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</si>
  <si>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</si>
  <si>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</si>
  <si>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</si>
  <si>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</si>
  <si>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</si>
  <si>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</si>
  <si>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</si>
  <si>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</si>
  <si>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</si>
  <si>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</si>
  <si>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</si>
  <si>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</si>
  <si>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</si>
  <si>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</si>
  <si>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</si>
  <si>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</si>
  <si>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</si>
  <si>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</si>
  <si>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</si>
  <si>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</si>
  <si>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</si>
  <si>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</si>
  <si>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</si>
  <si>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</si>
  <si>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</si>
  <si>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</si>
  <si>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</si>
  <si>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</si>
  <si>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</si>
  <si>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</si>
  <si>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</si>
  <si>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</si>
  <si>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</si>
  <si>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</si>
  <si>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</si>
  <si>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</si>
  <si>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</si>
  <si>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</si>
  <si>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</si>
  <si>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</si>
  <si>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</si>
  <si>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</si>
  <si>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</si>
  <si>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</si>
  <si>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</si>
  <si>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</si>
  <si>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</si>
  <si>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</si>
  <si>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</si>
  <si>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</si>
  <si>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</si>
  <si>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</si>
  <si>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</si>
  <si>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</si>
  <si>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</si>
  <si>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</si>
  <si>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</si>
  <si>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</si>
  <si>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</si>
  <si>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</si>
  <si>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</si>
  <si>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</si>
  <si>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</si>
  <si>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</si>
  <si>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</si>
  <si>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</si>
  <si>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</si>
  <si>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</si>
  <si>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</si>
  <si>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</si>
  <si>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</si>
  <si>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</si>
  <si>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</si>
  <si>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</si>
  <si>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</si>
  <si>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</si>
  <si>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</si>
  <si>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</si>
  <si>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</si>
  <si>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</si>
  <si>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</si>
  <si>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</si>
  <si>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</si>
  <si>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</si>
  <si>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</si>
  <si>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</si>
  <si>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</si>
  <si>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</si>
  <si>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</si>
  <si>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</si>
  <si>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</si>
  <si>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</si>
  <si>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</si>
  <si>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</si>
  <si>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</si>
  <si>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</si>
  <si>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</si>
  <si>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</si>
  <si>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</si>
  <si>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</si>
  <si>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</si>
  <si>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</si>
  <si>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</si>
  <si>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</si>
  <si>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</si>
  <si>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</si>
  <si>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</si>
  <si>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</si>
  <si>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</si>
  <si>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</si>
  <si>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</si>
  <si>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</si>
  <si>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</si>
  <si>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</si>
  <si>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</si>
  <si>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</si>
  <si>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</si>
  <si>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</si>
  <si>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</si>
  <si>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</si>
  <si>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</si>
  <si>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</si>
  <si>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</si>
  <si>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</si>
  <si>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</si>
  <si>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</si>
  <si>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</si>
  <si>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</si>
  <si>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</si>
  <si>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</si>
  <si>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</si>
  <si>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</si>
  <si>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</si>
  <si>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</si>
  <si>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</si>
  <si>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</si>
  <si>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</si>
  <si>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</si>
  <si>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</si>
  <si>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</si>
  <si>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</si>
  <si>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</si>
  <si>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</si>
  <si>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</si>
  <si>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</si>
  <si>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</si>
  <si>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</si>
  <si>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</si>
  <si>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</si>
  <si>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</si>
  <si>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</si>
  <si>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</si>
  <si>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</si>
  <si>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</si>
  <si>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</si>
  <si>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</si>
  <si>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</si>
  <si>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</si>
  <si>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</si>
  <si>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</si>
  <si>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</si>
  <si>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</si>
  <si>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</si>
  <si>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</si>
  <si>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</si>
  <si>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</si>
  <si>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</si>
  <si>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</si>
  <si>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</si>
  <si>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</si>
  <si>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</si>
  <si>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</si>
  <si>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</si>
  <si>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</si>
  <si>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</si>
  <si>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</si>
  <si>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</si>
  <si>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</si>
  <si>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</si>
  <si>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</si>
  <si>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</si>
  <si>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</si>
  <si>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</si>
  <si>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</si>
  <si>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</si>
  <si>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</si>
  <si>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</si>
  <si>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</si>
  <si>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</si>
  <si>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</si>
  <si>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</si>
  <si>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</si>
  <si>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</si>
  <si>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</si>
  <si>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</si>
  <si>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</si>
  <si>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</si>
  <si>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</si>
  <si>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</si>
  <si>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</si>
  <si>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</si>
  <si>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</si>
  <si>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</si>
  <si>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</si>
  <si>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</si>
  <si>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</si>
  <si>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</si>
  <si>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</si>
  <si>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</si>
  <si>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</si>
  <si>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</si>
  <si>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</si>
  <si>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</si>
  <si>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</si>
  <si>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</si>
  <si>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</si>
  <si>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</si>
  <si>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</si>
  <si>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</si>
  <si>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</si>
  <si>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</si>
  <si>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</si>
  <si>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</si>
  <si>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</si>
  <si>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</si>
  <si>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</si>
  <si>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</si>
  <si>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</si>
  <si>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</si>
  <si>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</si>
  <si>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</si>
  <si>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</si>
  <si>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</si>
  <si>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</si>
  <si>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</si>
  <si>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</si>
  <si>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</si>
  <si>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</si>
  <si>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</si>
  <si>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</si>
  <si>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</si>
  <si>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</si>
  <si>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</si>
  <si>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</si>
  <si>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</si>
  <si>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</si>
  <si>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</si>
  <si>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</si>
  <si>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</si>
  <si>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</si>
  <si>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</si>
  <si>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</si>
  <si>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</si>
  <si>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</si>
  <si>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</si>
  <si>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</si>
  <si>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</si>
  <si>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</si>
  <si>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</si>
  <si>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</si>
  <si>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</si>
  <si>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</si>
  <si>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</si>
  <si>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</si>
  <si>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</si>
  <si>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</si>
  <si>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</si>
  <si>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</si>
  <si>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</si>
  <si>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</si>
  <si>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</si>
  <si>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</si>
  <si>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</si>
  <si>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</si>
  <si>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</si>
  <si>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</si>
  <si>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</si>
  <si>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</si>
  <si>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</si>
  <si>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</si>
  <si>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</si>
  <si>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</si>
  <si>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</si>
  <si>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</si>
  <si>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</si>
  <si>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</si>
  <si>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</si>
  <si>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</si>
  <si>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</si>
  <si>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</si>
  <si>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</si>
  <si>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</si>
  <si>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</si>
  <si>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</si>
  <si>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</si>
  <si>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</si>
  <si>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</si>
  <si>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</si>
  <si>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</si>
  <si>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</si>
  <si>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</si>
  <si>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</si>
  <si>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</si>
  <si>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</si>
  <si>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</si>
  <si>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</si>
  <si>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</si>
  <si>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</si>
  <si>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</si>
  <si>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</si>
  <si>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</si>
  <si>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</si>
  <si>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</si>
  <si>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</si>
  <si>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</si>
  <si>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</si>
  <si>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</si>
  <si>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</si>
  <si>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</si>
  <si>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</si>
  <si>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</si>
  <si>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</si>
  <si>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</si>
  <si>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</si>
  <si>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</si>
  <si>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</si>
  <si>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</si>
  <si>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</si>
  <si>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</si>
  <si>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</si>
  <si>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</si>
  <si>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</si>
  <si>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</si>
  <si>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</si>
  <si>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</si>
  <si>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</si>
  <si>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</si>
  <si>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</si>
  <si>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</si>
  <si>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</si>
  <si>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</si>
  <si>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</si>
  <si>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</si>
  <si>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</si>
  <si>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</si>
  <si>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</si>
  <si>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</si>
  <si>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</si>
  <si>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</si>
  <si>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</si>
  <si>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</si>
  <si>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</si>
  <si>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</si>
  <si>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</si>
  <si>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</si>
  <si>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</si>
  <si>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</si>
  <si>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</si>
  <si>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</si>
  <si>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</si>
  <si>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</si>
  <si>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</si>
  <si>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</si>
  <si>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</si>
  <si>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</si>
  <si>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</si>
  <si>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</si>
  <si>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</si>
  <si>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</si>
  <si>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</si>
  <si>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</si>
  <si>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</si>
  <si>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</si>
  <si>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</si>
  <si>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</si>
  <si>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</si>
  <si>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</si>
  <si>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</si>
  <si>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</si>
  <si>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</si>
  <si>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</si>
  <si>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</si>
  <si>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</si>
  <si>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</si>
  <si>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</si>
  <si>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</si>
  <si>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</si>
  <si>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</si>
  <si>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</si>
  <si>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</si>
  <si>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</si>
  <si>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</si>
  <si>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</si>
  <si>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</si>
  <si>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</si>
  <si>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</si>
  <si>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</si>
  <si>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</si>
  <si>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</si>
  <si>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</si>
  <si>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</si>
  <si>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</si>
  <si>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</si>
  <si>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</si>
  <si>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</si>
  <si>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</si>
  <si>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</si>
  <si>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</si>
  <si>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</si>
  <si>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</si>
  <si>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</si>
  <si>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</si>
  <si>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</si>
  <si>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</si>
  <si>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</si>
  <si>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</si>
  <si>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</si>
  <si>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</si>
  <si>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</si>
  <si>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</si>
  <si>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</si>
  <si>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</si>
  <si>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</si>
  <si>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</si>
  <si>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</si>
  <si>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</si>
  <si>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</si>
  <si>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</si>
  <si>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</si>
  <si>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</si>
  <si>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</si>
  <si>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</si>
  <si>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</si>
  <si>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</si>
  <si>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</si>
  <si>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</si>
  <si>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</si>
  <si>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</si>
  <si>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</si>
  <si>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</si>
  <si>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</si>
  <si>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</si>
  <si>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</si>
  <si>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</si>
  <si>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</si>
  <si>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</si>
  <si>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</si>
  <si>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</si>
  <si>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</si>
  <si>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</si>
  <si>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</si>
  <si>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</si>
  <si>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</si>
  <si>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</si>
  <si>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</si>
  <si>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</si>
  <si>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</si>
  <si>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</si>
  <si>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</si>
  <si>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</si>
  <si>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</si>
  <si>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</si>
  <si>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</si>
  <si>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</si>
  <si>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</si>
  <si>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</si>
  <si>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</si>
  <si>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</si>
  <si>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</si>
  <si>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</si>
  <si>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</si>
  <si>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</si>
  <si>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</si>
  <si>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</si>
  <si>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</si>
  <si>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</si>
  <si>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</si>
  <si>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</si>
  <si>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</si>
  <si>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</si>
  <si>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</si>
  <si>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</si>
  <si>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</si>
  <si>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</si>
  <si>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</si>
  <si>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</si>
  <si>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</si>
  <si>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</si>
  <si>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</si>
  <si>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</si>
  <si>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</si>
  <si>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</si>
  <si>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</si>
  <si>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</si>
  <si>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</si>
  <si>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</si>
  <si>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</si>
  <si>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</si>
  <si>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</si>
  <si>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</si>
  <si>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</si>
  <si>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</si>
  <si>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</si>
  <si>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</si>
  <si>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</si>
  <si>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</si>
  <si>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</si>
  <si>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</si>
  <si>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</si>
  <si>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</si>
  <si>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</si>
  <si>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</si>
  <si>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</si>
  <si>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</si>
  <si>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</si>
  <si>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</si>
  <si>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</si>
  <si>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</si>
  <si>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</si>
  <si>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</si>
  <si>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</si>
  <si>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</si>
  <si>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</si>
  <si>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</si>
  <si>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</si>
  <si>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</si>
  <si>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</si>
  <si>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</si>
  <si>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</si>
  <si>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</si>
  <si>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</si>
  <si>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</si>
  <si>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</si>
  <si>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</si>
  <si>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</si>
  <si>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</si>
  <si>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</si>
  <si>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</si>
  <si>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</si>
  <si>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</si>
  <si>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</si>
  <si>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</si>
  <si>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</si>
  <si>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</si>
  <si>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</si>
  <si>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</si>
  <si>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</si>
  <si>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</si>
  <si>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</si>
  <si>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</si>
  <si>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</si>
  <si>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</si>
  <si>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</si>
  <si>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</si>
  <si>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</si>
  <si>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</si>
  <si>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</si>
  <si>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</si>
  <si>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</si>
  <si>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</si>
  <si>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</si>
  <si>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</si>
  <si>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</si>
  <si>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</si>
  <si>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</si>
  <si>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</si>
  <si>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</si>
  <si>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</si>
  <si>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</si>
  <si>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</si>
  <si>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</si>
  <si>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</si>
  <si>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</si>
  <si>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</si>
  <si>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</si>
  <si>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</si>
  <si>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</si>
  <si>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</si>
  <si>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</si>
  <si>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</si>
  <si>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</si>
  <si>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</si>
  <si>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</si>
  <si>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</si>
  <si>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</si>
  <si>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</si>
  <si>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</si>
  <si>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</si>
  <si>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</si>
  <si>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</si>
  <si>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</si>
  <si>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</si>
  <si>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</si>
  <si>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</si>
  <si>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</si>
  <si>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</si>
  <si>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</si>
  <si>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</si>
  <si>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</si>
  <si>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</si>
  <si>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</si>
  <si>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</si>
  <si>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</si>
  <si>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</si>
  <si>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</si>
  <si>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</si>
  <si>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</si>
  <si>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</si>
  <si>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</si>
  <si>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</si>
  <si>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</si>
  <si>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</si>
  <si>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</si>
  <si>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</si>
  <si>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</si>
  <si>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</si>
  <si>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</si>
  <si>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</si>
  <si>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</si>
  <si>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</si>
  <si>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</si>
  <si>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</si>
  <si>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</si>
  <si>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</si>
  <si>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</si>
  <si>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</si>
  <si>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</si>
  <si>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</si>
  <si>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</si>
  <si>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</si>
  <si>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</si>
  <si>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</si>
  <si>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</si>
  <si>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</si>
  <si>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</si>
  <si>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</si>
  <si>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</si>
  <si>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</si>
  <si>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</si>
  <si>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</si>
  <si>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</si>
  <si>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</si>
  <si>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</si>
  <si>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</si>
  <si>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</si>
  <si>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</si>
  <si>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</si>
  <si>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</si>
  <si>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</si>
  <si>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</si>
  <si>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</si>
  <si>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</si>
  <si>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</si>
  <si>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</si>
  <si>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</si>
  <si>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</si>
  <si>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</si>
  <si>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</si>
  <si>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</si>
  <si>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</si>
  <si>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</si>
  <si>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</si>
  <si>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</si>
  <si>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</si>
  <si>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</si>
  <si>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</si>
  <si>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</si>
  <si>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</si>
  <si>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</si>
  <si>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</si>
  <si>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</si>
  <si>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</si>
  <si>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</si>
  <si>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</si>
  <si>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</si>
  <si>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</si>
  <si>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</si>
  <si>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</si>
  <si>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</si>
  <si>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</si>
  <si>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</si>
  <si>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</si>
  <si>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</si>
  <si>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</si>
  <si>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</si>
  <si>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</si>
  <si>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</si>
  <si>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</si>
  <si>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</si>
  <si>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</si>
  <si>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</si>
  <si>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</si>
  <si>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</si>
  <si>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</si>
  <si>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</si>
  <si>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</si>
  <si>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</si>
  <si>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</si>
  <si>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</si>
  <si>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</si>
  <si>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</si>
  <si>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</si>
  <si>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</si>
  <si>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</si>
  <si>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</si>
  <si>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</si>
  <si>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</si>
  <si>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</si>
  <si>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</si>
  <si>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</si>
  <si>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</si>
  <si>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</si>
  <si>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</si>
  <si>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</si>
  <si>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</si>
  <si>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</si>
  <si>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</si>
  <si>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</si>
  <si>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</si>
  <si>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</si>
  <si>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</si>
  <si>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</si>
  <si>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</si>
  <si>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</si>
  <si>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</si>
  <si>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</si>
  <si>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</si>
  <si>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</si>
  <si>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</si>
  <si>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</si>
  <si>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</si>
  <si>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</si>
  <si>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</si>
  <si>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</si>
  <si>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</si>
  <si>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</si>
  <si>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</si>
  <si>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</si>
  <si>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</si>
  <si>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</si>
  <si>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</si>
  <si>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</si>
  <si>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</si>
  <si>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</si>
  <si>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</si>
  <si>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</si>
  <si>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</si>
  <si>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</si>
  <si>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</si>
  <si>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</si>
  <si>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</si>
  <si>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</si>
  <si>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</si>
  <si>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</si>
  <si>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</si>
  <si>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</si>
  <si>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</si>
  <si>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</si>
  <si>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</si>
  <si>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</si>
  <si>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</si>
  <si>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</si>
  <si>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</si>
  <si>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</si>
  <si>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</si>
  <si>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</si>
  <si>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</si>
  <si>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</si>
  <si>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</si>
  <si>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</si>
  <si>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</si>
  <si>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</si>
  <si>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</si>
  <si>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</si>
  <si>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</si>
  <si>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</si>
  <si>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</si>
  <si>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</si>
  <si>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</si>
  <si>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</si>
  <si>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</si>
  <si>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</si>
  <si>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</si>
  <si>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</si>
  <si>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</si>
  <si>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</si>
  <si>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</si>
  <si>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</si>
  <si>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</si>
  <si>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</si>
  <si>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</si>
  <si>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</si>
  <si>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</si>
  <si>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</si>
  <si>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</si>
  <si>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</si>
  <si>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</si>
  <si>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</si>
  <si>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</si>
  <si>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</si>
  <si>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</si>
  <si>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</si>
  <si>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</si>
  <si>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</si>
  <si>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</si>
  <si>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</si>
  <si>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</si>
  <si>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</si>
  <si>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</si>
  <si>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</si>
  <si>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</si>
  <si>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</si>
  <si>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</si>
  <si>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</si>
  <si>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</si>
  <si>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</si>
  <si>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</si>
  <si>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</si>
  <si>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</si>
  <si>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</si>
  <si>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</si>
  <si>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</si>
  <si>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</si>
  <si>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</si>
  <si>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</si>
  <si>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</si>
  <si>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</si>
  <si>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</si>
  <si>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</si>
  <si>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</si>
  <si>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</si>
  <si>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</si>
  <si>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</si>
  <si>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</si>
  <si>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</si>
  <si>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</si>
  <si>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</si>
  <si>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</si>
  <si>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</si>
  <si>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</si>
  <si>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</si>
  <si>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</si>
  <si>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</si>
  <si>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</si>
  <si>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</si>
  <si>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</si>
  <si>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</si>
  <si>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</si>
  <si>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</si>
  <si>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</si>
  <si>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</si>
  <si>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</si>
  <si>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</si>
  <si>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</si>
  <si>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</si>
  <si>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</si>
  <si>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</si>
  <si>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</si>
  <si>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</si>
  <si>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</si>
  <si>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</si>
  <si>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</si>
  <si>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</si>
  <si>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</si>
  <si>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</si>
  <si>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</si>
  <si>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</si>
  <si>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</si>
  <si>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</si>
  <si>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</si>
  <si>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</si>
  <si>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</si>
  <si>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</si>
  <si>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</si>
  <si>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</si>
  <si>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</si>
  <si>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</si>
  <si>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</si>
  <si>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</si>
  <si>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</si>
  <si>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</si>
  <si>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</si>
  <si>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</si>
  <si>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</si>
  <si>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</si>
  <si>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</si>
  <si>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</si>
  <si>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</si>
  <si>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</si>
  <si>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</si>
  <si>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</si>
  <si>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</si>
  <si>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</si>
  <si>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</si>
  <si>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</si>
  <si>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</si>
  <si>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</si>
  <si>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</si>
  <si>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</si>
  <si>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</si>
  <si>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</si>
  <si>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</si>
  <si>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</si>
  <si>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</si>
  <si>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</si>
  <si>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</si>
  <si>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</si>
  <si>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</si>
  <si>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</si>
  <si>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</si>
  <si>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</si>
  <si>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</si>
  <si>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</si>
  <si>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</si>
  <si>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</si>
  <si>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</si>
  <si>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</si>
  <si>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</si>
  <si>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</si>
  <si>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</si>
  <si>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</si>
  <si>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</si>
  <si>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</si>
  <si>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</si>
  <si>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</si>
  <si>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</si>
  <si>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</si>
  <si>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</si>
  <si>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</si>
  <si>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</si>
  <si>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</si>
  <si>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</si>
  <si>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</si>
  <si>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</si>
  <si>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</si>
  <si>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</si>
  <si>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</si>
  <si>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</si>
  <si>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</si>
  <si>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</si>
  <si>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</si>
  <si>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</si>
  <si>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</si>
  <si>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</si>
  <si>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</si>
  <si>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</si>
  <si>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</si>
  <si>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</si>
  <si>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</si>
  <si>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</si>
  <si>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</si>
  <si>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</si>
  <si>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</si>
  <si>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</si>
  <si>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</si>
  <si>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</si>
  <si>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</si>
  <si>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</si>
  <si>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</si>
  <si>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</si>
  <si>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</si>
  <si>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</si>
  <si>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</si>
  <si>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</si>
  <si>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</si>
  <si>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</si>
  <si>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</si>
  <si>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</si>
  <si>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</si>
  <si>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</si>
  <si>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</si>
  <si>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</si>
  <si>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</si>
  <si>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</si>
  <si>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</si>
  <si>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</si>
  <si>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</si>
  <si>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</si>
  <si>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</si>
  <si>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</si>
  <si>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</si>
  <si>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</si>
  <si>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</si>
  <si>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</si>
  <si>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</si>
  <si>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</si>
  <si>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</si>
  <si>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</si>
  <si>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</si>
  <si>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</si>
  <si>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</si>
  <si>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</si>
  <si>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</si>
  <si>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</si>
  <si>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</si>
  <si>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</si>
  <si>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</si>
  <si>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</si>
  <si>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</si>
  <si>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</si>
  <si>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</si>
  <si>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</si>
  <si>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</si>
  <si>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</si>
  <si>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</si>
  <si>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</si>
  <si>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</si>
  <si>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</si>
  <si>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</si>
  <si>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</si>
  <si>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</si>
  <si>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</si>
  <si>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</si>
  <si>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</si>
  <si>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</si>
  <si>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</si>
  <si>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</si>
  <si>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</si>
  <si>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</si>
  <si>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</si>
  <si>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</si>
  <si>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</si>
  <si>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</si>
  <si>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</si>
  <si>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</si>
  <si>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</si>
  <si>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</si>
  <si>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</si>
  <si>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</si>
  <si>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</si>
  <si>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</si>
  <si>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</si>
  <si>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</si>
  <si>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</si>
  <si>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</si>
  <si>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</si>
  <si>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</si>
  <si>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</si>
  <si>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</si>
  <si>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</si>
  <si>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</si>
  <si>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</si>
  <si>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</si>
  <si>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</si>
  <si>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</si>
  <si>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</si>
  <si>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</si>
  <si>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</si>
  <si>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</si>
  <si>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</si>
  <si>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</si>
  <si>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</si>
  <si>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</si>
  <si>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</si>
  <si>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</si>
  <si>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</si>
  <si>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</si>
  <si>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</si>
  <si>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</si>
  <si>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</si>
  <si>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</si>
  <si>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</si>
  <si>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</si>
  <si>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</si>
  <si>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</si>
  <si>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</si>
  <si>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</si>
  <si>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</si>
  <si>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</si>
  <si>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</si>
  <si>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</si>
  <si>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</si>
  <si>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</si>
  <si>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</si>
  <si>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</si>
  <si>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</si>
  <si>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</si>
  <si>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</si>
  <si>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</si>
  <si>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</si>
  <si>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</si>
  <si>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</si>
  <si>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</si>
  <si>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</si>
  <si>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</si>
  <si>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</si>
  <si>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</si>
  <si>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</si>
  <si>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</si>
  <si>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</si>
  <si>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</si>
  <si>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</si>
  <si>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</si>
  <si>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</si>
  <si>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</si>
  <si>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</si>
  <si>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</si>
  <si>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</si>
  <si>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</si>
  <si>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</si>
  <si>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</si>
  <si>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</si>
  <si>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</si>
  <si>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</si>
  <si>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</si>
  <si>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</si>
  <si>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</si>
  <si>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</si>
  <si>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</si>
  <si>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</si>
  <si>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</si>
  <si>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</si>
  <si>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</si>
  <si>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</si>
  <si>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</si>
  <si>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</si>
  <si>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</si>
  <si>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</si>
  <si>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</si>
  <si>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</si>
  <si>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</si>
  <si>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</si>
  <si>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</si>
  <si>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</si>
  <si>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</si>
  <si>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</si>
  <si>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</si>
  <si>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</si>
  <si>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</si>
  <si>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</si>
  <si>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</si>
  <si>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</si>
  <si>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</si>
  <si>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</si>
  <si>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</si>
  <si>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</si>
  <si>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</si>
  <si>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</si>
  <si>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</si>
  <si>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</si>
  <si>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</si>
  <si>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</si>
  <si>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</si>
  <si>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</si>
  <si>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</si>
  <si>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</si>
  <si>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</si>
  <si>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</si>
  <si>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</si>
  <si>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</si>
  <si>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</si>
  <si>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</si>
  <si>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</si>
  <si>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</si>
  <si>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</si>
  <si>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</si>
  <si>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</si>
  <si>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</si>
  <si>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</si>
  <si>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</si>
  <si>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</si>
  <si>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</si>
  <si>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</si>
  <si>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</si>
  <si>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</si>
  <si>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</si>
  <si>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</si>
  <si>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</si>
  <si>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</si>
  <si>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</si>
  <si>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</si>
  <si>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</si>
  <si>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</si>
  <si>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</si>
  <si>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</si>
  <si>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</si>
  <si>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</si>
  <si>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</si>
  <si>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</si>
  <si>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</si>
  <si>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</si>
  <si>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</si>
  <si>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</si>
  <si>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</si>
  <si>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</si>
  <si>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</si>
  <si>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</si>
  <si>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</si>
  <si>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</si>
  <si>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</si>
  <si>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</si>
  <si>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</si>
  <si>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</si>
  <si>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</si>
  <si>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</si>
  <si>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</si>
  <si>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</si>
  <si>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</si>
  <si>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</si>
  <si>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</si>
  <si>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</si>
  <si>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</si>
  <si>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</si>
  <si>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</si>
  <si>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</si>
  <si>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</si>
  <si>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</si>
  <si>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</si>
  <si>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</si>
  <si>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</si>
  <si>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</si>
  <si>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</si>
  <si>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</si>
  <si>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</si>
  <si>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</si>
  <si>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</si>
  <si>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</si>
  <si>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</si>
  <si>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</si>
  <si>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</si>
  <si>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</si>
  <si>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</si>
  <si>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</si>
  <si>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</si>
  <si>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</si>
  <si>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</si>
  <si>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</si>
  <si>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</si>
  <si>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</si>
  <si>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</si>
  <si>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</si>
  <si>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</si>
  <si>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</si>
  <si>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</si>
  <si>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</si>
  <si>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</si>
  <si>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</si>
  <si>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</si>
  <si>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</si>
  <si>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</si>
  <si>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</si>
  <si>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</si>
  <si>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</si>
  <si>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</si>
  <si>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</si>
  <si>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</si>
  <si>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</si>
  <si>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</si>
  <si>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</si>
  <si>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</si>
  <si>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</si>
  <si>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</si>
  <si>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</si>
  <si>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</si>
  <si>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</si>
  <si>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</si>
  <si>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</si>
  <si>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</si>
  <si>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</si>
  <si>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</si>
  <si>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</si>
  <si>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</si>
  <si>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</si>
  <si>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</si>
  <si>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</si>
  <si>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</si>
  <si>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</si>
  <si>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</si>
  <si>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</si>
  <si>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</si>
  <si>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</si>
  <si>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</si>
  <si>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</si>
  <si>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</si>
  <si>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</si>
  <si>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</si>
  <si>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</si>
  <si>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</si>
  <si>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</si>
  <si>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</si>
  <si>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</si>
  <si>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</si>
  <si>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</si>
  <si>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</si>
  <si>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</si>
  <si>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</si>
  <si>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</si>
  <si>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</si>
  <si>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</si>
  <si>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</si>
  <si>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</si>
  <si>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</si>
  <si>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</si>
  <si>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</si>
  <si>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</si>
  <si>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</si>
  <si>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</si>
  <si>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</si>
  <si>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</si>
  <si>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</si>
  <si>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</si>
  <si>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</si>
  <si>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</si>
  <si>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</si>
  <si>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</si>
  <si>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</si>
  <si>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</si>
  <si>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</si>
  <si>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</si>
  <si>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</si>
  <si>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</si>
  <si>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</si>
  <si>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</si>
  <si>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</si>
  <si>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</si>
  <si>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</si>
  <si>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</si>
  <si>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</si>
  <si>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</si>
  <si>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</si>
  <si>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</si>
  <si>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</si>
  <si>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</si>
  <si>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</si>
  <si>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</si>
  <si>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</si>
  <si>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</si>
  <si>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</si>
  <si>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</si>
  <si>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</si>
  <si>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</si>
  <si>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</si>
  <si>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</si>
  <si>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</si>
  <si>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</si>
  <si>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</si>
  <si>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</si>
  <si>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</si>
  <si>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</si>
  <si>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</si>
  <si>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</si>
  <si>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</si>
  <si>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</si>
  <si>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</si>
  <si>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</si>
  <si>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</si>
  <si>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</si>
  <si>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</si>
  <si>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</si>
  <si>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</si>
  <si>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</si>
  <si>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</si>
  <si>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</si>
  <si>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</si>
  <si>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</si>
  <si>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</si>
  <si>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</si>
  <si>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</si>
  <si>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</si>
  <si>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</si>
  <si>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</si>
  <si>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</si>
  <si>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</si>
  <si>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</si>
  <si>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</si>
  <si>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</si>
  <si>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</si>
  <si>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</si>
  <si>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</si>
  <si>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</si>
  <si>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</si>
  <si>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</si>
  <si>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</si>
  <si>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</si>
  <si>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</si>
  <si>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</si>
  <si>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</si>
  <si>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</si>
  <si>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</si>
  <si>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</si>
  <si>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</si>
  <si>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</si>
  <si>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</si>
  <si>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</si>
  <si>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</si>
  <si>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</si>
  <si>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</si>
  <si>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</si>
  <si>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</si>
  <si>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</si>
  <si>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</si>
  <si>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</si>
  <si>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</si>
  <si>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</si>
  <si>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</si>
  <si>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</si>
  <si>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</si>
  <si>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</si>
  <si>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</si>
  <si>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</si>
  <si>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</si>
  <si>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</si>
  <si>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</si>
  <si>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</si>
  <si>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</si>
  <si>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</si>
  <si>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</si>
  <si>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</si>
  <si>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</si>
  <si>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</si>
  <si>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</si>
  <si>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</si>
  <si>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</si>
  <si>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</si>
  <si>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</si>
  <si>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</si>
  <si>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</si>
  <si>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</si>
  <si>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</si>
  <si>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</si>
  <si>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</si>
  <si>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</si>
  <si>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</si>
  <si>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</si>
  <si>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</si>
  <si>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</si>
  <si>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</si>
  <si>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</si>
  <si>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</si>
  <si>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</si>
  <si>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</si>
  <si>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</si>
  <si>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</si>
  <si>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</si>
  <si>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</si>
  <si>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</si>
  <si>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</si>
  <si>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</si>
  <si>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</si>
  <si>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</si>
  <si>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</si>
  <si>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</si>
  <si>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</si>
  <si>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</si>
  <si>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</si>
  <si>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</si>
  <si>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</si>
  <si>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</si>
  <si>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</si>
  <si>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</si>
  <si>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</si>
  <si>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</si>
  <si>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</si>
  <si>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</si>
  <si>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</si>
  <si>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</si>
  <si>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</si>
  <si>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</si>
  <si>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</si>
  <si>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</si>
  <si>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</si>
  <si>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</si>
  <si>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</si>
  <si>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</si>
  <si>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</si>
  <si>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</si>
  <si>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</si>
  <si>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</si>
  <si>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</si>
  <si>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</si>
  <si>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</si>
  <si>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</si>
  <si>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</si>
  <si>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</si>
  <si>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</si>
  <si>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</si>
  <si>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</si>
  <si>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</si>
  <si>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</si>
  <si>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</si>
  <si>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</si>
  <si>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</si>
  <si>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</si>
  <si>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</si>
  <si>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</si>
  <si>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</si>
  <si>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</si>
  <si>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</si>
  <si>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</si>
  <si>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</si>
  <si>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</si>
  <si>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</si>
  <si>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</si>
  <si>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</si>
  <si>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</si>
  <si>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</si>
  <si>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</si>
  <si>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</si>
  <si>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</si>
  <si>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</si>
  <si>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</si>
  <si>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</si>
  <si>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</si>
  <si>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</si>
  <si>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</si>
  <si>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</si>
  <si>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</si>
  <si>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</si>
  <si>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</si>
  <si>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</si>
  <si>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</si>
  <si>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</si>
  <si>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</si>
  <si>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</si>
  <si>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</si>
  <si>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</si>
  <si>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</si>
  <si>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</si>
  <si>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</si>
  <si>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</si>
  <si>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</si>
  <si>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</si>
  <si>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</si>
  <si>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</si>
  <si>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</si>
  <si>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</si>
  <si>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</si>
  <si>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</si>
  <si>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</si>
  <si>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</si>
  <si>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</si>
  <si>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</si>
  <si>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</si>
  <si>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</si>
  <si>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</si>
  <si>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</si>
  <si>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</si>
  <si>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</si>
  <si>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</si>
  <si>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</si>
  <si>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</si>
  <si>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</si>
  <si>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</si>
  <si>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</si>
  <si>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</si>
  <si>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</si>
  <si>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</si>
  <si>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</si>
  <si>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</si>
  <si>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</si>
  <si>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</si>
  <si>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</si>
  <si>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</si>
  <si>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</si>
  <si>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</si>
  <si>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</si>
  <si>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</si>
  <si>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</si>
  <si>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</si>
  <si>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</si>
  <si>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</si>
  <si>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</si>
  <si>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</si>
  <si>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</si>
  <si>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</si>
  <si>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</si>
  <si>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</si>
  <si>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</si>
  <si>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</si>
  <si>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</si>
  <si>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</si>
  <si>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</si>
  <si>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</si>
  <si>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</si>
  <si>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</si>
  <si>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</si>
  <si>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</si>
  <si>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</si>
  <si>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</si>
  <si>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</si>
  <si>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</si>
  <si>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</si>
  <si>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</si>
  <si>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</si>
  <si>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</si>
  <si>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</si>
  <si>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</si>
  <si>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</si>
  <si>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</si>
  <si>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</si>
  <si>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</si>
  <si>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</si>
  <si>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</si>
  <si>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</si>
  <si>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</si>
  <si>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</si>
  <si>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</si>
  <si>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</si>
  <si>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</si>
  <si>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</si>
  <si>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</si>
  <si>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</si>
  <si>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</si>
  <si>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</si>
  <si>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</si>
  <si>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</si>
  <si>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</si>
  <si>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</si>
  <si>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</si>
  <si>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</si>
  <si>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</si>
  <si>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</si>
  <si>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</si>
  <si>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</si>
  <si>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</si>
  <si>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</si>
  <si>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</si>
  <si>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</si>
  <si>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</si>
  <si>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</si>
  <si>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</si>
  <si>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</si>
  <si>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</si>
  <si>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</si>
  <si>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</si>
  <si>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</si>
  <si>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</si>
  <si>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</si>
  <si>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</si>
  <si>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</si>
  <si>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</si>
  <si>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</si>
  <si>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</si>
  <si>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</si>
  <si>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</si>
  <si>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</si>
  <si>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</si>
  <si>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</si>
  <si>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</si>
  <si>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</si>
  <si>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</si>
  <si>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</si>
  <si>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</si>
  <si>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</si>
  <si>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</si>
  <si>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</si>
  <si>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</si>
  <si>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</si>
  <si>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</si>
  <si>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</si>
  <si>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</si>
  <si>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</si>
  <si>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</si>
  <si>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</si>
  <si>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</si>
  <si>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</si>
  <si>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</si>
  <si>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</si>
  <si>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</si>
  <si>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</si>
  <si>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</si>
  <si>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</si>
  <si>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</si>
  <si>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</si>
  <si>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</si>
  <si>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</si>
  <si>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</si>
  <si>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</si>
  <si>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</si>
  <si>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</si>
  <si>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</si>
  <si>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</si>
  <si>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</si>
  <si>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</si>
  <si>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</si>
  <si>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</si>
  <si>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</si>
  <si>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</si>
  <si>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</si>
  <si>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</si>
  <si>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</si>
  <si>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</si>
  <si>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</si>
  <si>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</si>
  <si>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</si>
  <si>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</si>
  <si>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</si>
  <si>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</si>
  <si>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</si>
  <si>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</si>
  <si>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</si>
  <si>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</si>
  <si>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</si>
  <si>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</si>
  <si>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</si>
  <si>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</si>
  <si>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</si>
  <si>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</si>
  <si>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</si>
  <si>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</si>
  <si>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</si>
  <si>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</si>
  <si>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</si>
  <si>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</si>
  <si>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</si>
  <si>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</si>
  <si>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</si>
  <si>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</si>
  <si>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</si>
  <si>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</si>
  <si>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</si>
  <si>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</si>
  <si>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</si>
  <si>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</si>
  <si>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</si>
  <si>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</si>
  <si>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</si>
  <si>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</si>
  <si>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</si>
  <si>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</si>
  <si>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</si>
  <si>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</si>
  <si>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</si>
  <si>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</si>
  <si>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</si>
  <si>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</si>
  <si>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</si>
  <si>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</si>
  <si>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</si>
  <si>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</si>
  <si>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</si>
  <si>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</si>
  <si>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</si>
  <si>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</si>
  <si>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</si>
  <si>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</si>
  <si>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</si>
  <si>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</si>
  <si>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</si>
  <si>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</si>
  <si>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</si>
  <si>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</si>
  <si>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</si>
  <si>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</si>
  <si>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</si>
  <si>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</si>
  <si>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</si>
  <si>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</si>
  <si>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</si>
  <si>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</si>
  <si>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</si>
  <si>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</si>
  <si>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</si>
  <si>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</si>
  <si>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</si>
  <si>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</si>
  <si>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</si>
  <si>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</si>
  <si>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</si>
  <si>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</si>
  <si>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</si>
  <si>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</si>
  <si>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</si>
  <si>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</si>
  <si>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</si>
  <si>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</si>
  <si>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</si>
  <si>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</si>
  <si>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</si>
  <si>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</si>
  <si>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</si>
  <si>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</si>
  <si>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</si>
  <si>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</si>
  <si>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</si>
  <si>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</si>
  <si>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</si>
  <si>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</si>
  <si>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</si>
  <si>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</si>
  <si>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</si>
  <si>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</si>
  <si>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</si>
  <si>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</si>
  <si>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</si>
  <si>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</si>
  <si>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</si>
  <si>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</si>
  <si>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</si>
  <si>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</si>
  <si>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</si>
  <si>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</si>
  <si>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</si>
  <si>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</si>
  <si>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</si>
  <si>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</si>
  <si>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</si>
  <si>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</si>
  <si>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</si>
  <si>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</si>
  <si>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</si>
  <si>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</si>
  <si>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</si>
  <si>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</si>
  <si>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</si>
  <si>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</si>
  <si>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</si>
  <si>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</si>
  <si>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</si>
  <si>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</si>
  <si>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</si>
  <si>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</si>
  <si>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</si>
  <si>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</si>
  <si>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</si>
  <si>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</si>
  <si>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</si>
  <si>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</si>
  <si>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</si>
  <si>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</si>
  <si>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</si>
  <si>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</si>
  <si>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</si>
  <si>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</si>
  <si>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</si>
  <si>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</si>
  <si>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</si>
  <si>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</si>
  <si>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</si>
  <si>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</si>
  <si>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</si>
  <si>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</si>
  <si>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</si>
  <si>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</si>
  <si>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</si>
  <si>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</si>
  <si>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</si>
  <si>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</si>
  <si>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</si>
  <si>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</si>
  <si>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</si>
  <si>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</si>
  <si>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</si>
  <si>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</si>
  <si>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</si>
  <si>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</si>
  <si>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</si>
  <si>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</si>
  <si>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</si>
  <si>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</si>
  <si>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</si>
  <si>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</si>
  <si>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</si>
  <si>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</si>
  <si>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</si>
  <si>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</si>
  <si>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</si>
  <si>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</si>
  <si>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</si>
  <si>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</si>
  <si>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</si>
  <si>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</si>
  <si>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</si>
  <si>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</si>
  <si>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</si>
  <si>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</si>
  <si>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</si>
  <si>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</si>
  <si>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</si>
  <si>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</si>
  <si>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</si>
  <si>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</si>
  <si>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</si>
  <si>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</si>
  <si>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</si>
  <si>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</si>
  <si>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</si>
  <si>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</si>
  <si>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</si>
  <si>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</si>
  <si>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</si>
  <si>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</si>
  <si>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</si>
  <si>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</si>
  <si>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</si>
  <si>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</si>
  <si>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</si>
  <si>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</si>
  <si>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</si>
  <si>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</si>
  <si>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</si>
  <si>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</si>
  <si>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</si>
  <si>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</si>
  <si>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</si>
  <si>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</si>
  <si>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</si>
  <si>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</si>
  <si>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</si>
  <si>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</si>
  <si>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</si>
  <si>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</si>
  <si>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</si>
  <si>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</si>
  <si>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</si>
  <si>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</si>
  <si>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</si>
  <si>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</si>
  <si>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</si>
  <si>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</si>
  <si>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</si>
  <si>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</si>
  <si>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</si>
  <si>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</si>
  <si>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</si>
  <si>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</si>
  <si>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</si>
  <si>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</si>
  <si>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</si>
  <si>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</si>
  <si>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</si>
  <si>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</si>
  <si>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</si>
  <si>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</si>
  <si>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</si>
  <si>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</si>
  <si>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</si>
  <si>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</si>
  <si>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</si>
  <si>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</si>
  <si>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</si>
  <si>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</si>
  <si>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</si>
  <si>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</si>
  <si>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</si>
  <si>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</si>
  <si>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</si>
  <si>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</si>
  <si>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</si>
  <si>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</si>
  <si>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</si>
  <si>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</si>
  <si>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</si>
  <si>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</si>
  <si>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</si>
  <si>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</si>
  <si>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</si>
  <si>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</si>
  <si>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</si>
  <si>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</si>
  <si>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</si>
  <si>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</si>
  <si>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</si>
  <si>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</si>
  <si>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</si>
  <si>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</si>
  <si>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</si>
  <si>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</si>
  <si>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</si>
  <si>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</si>
  <si>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</si>
  <si>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</si>
  <si>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</si>
  <si>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</si>
  <si>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</si>
  <si>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</si>
  <si>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</si>
  <si>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</si>
  <si>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</si>
  <si>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</si>
  <si>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</si>
  <si>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</si>
  <si>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</si>
  <si>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</si>
  <si>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</si>
  <si>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</si>
  <si>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</si>
  <si>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</si>
  <si>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</si>
  <si>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</si>
  <si>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</si>
  <si>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</si>
  <si>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</si>
  <si>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60 min</t>
  </si>
  <si>
    <t>PCM-20251129-00000907</t>
  </si>
  <si>
    <t>site has access issue as site located in military zone</t>
  </si>
  <si>
    <t>PCM-20251129-00001230</t>
  </si>
  <si>
    <t>ETA:40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</si>
  <si>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</si>
  <si>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</si>
  <si>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</si>
  <si>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</si>
  <si>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PCM-20251129-00001395</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</si>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</sst>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6" dataDxfId="45" headerRowBorderDxfId="43" tableBorderDxfId="44" totalsRowBorderDxfId="42">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327.73086597221845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4.0449305553920567E-2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1.8400694440060761E-2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45990.679291898145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45990.679291898145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45990.679291898145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45990.679291898145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45990.679291898145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45990.679291898145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45990.679291898145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45990.679291898145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45990.679291898145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45990.679291898145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45990.679291898145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45990.679291898145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45990.679291898145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45990.679291898145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45990.679291898145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45990.679291898145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45990.679291898145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45990.679291898145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45990.679291898145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45990.679291898145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45990.679291898145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45990.679291898145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45990.679291898145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45990.679291898145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45990.679291898145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45990.679291898145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45990.679291898145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45990.679291898145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45990.679291898145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45990.679291898145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097E9C1-1B71-4C75-9053-EE90DB75B7ED}"/>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165.67945393518312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6.2918729166631238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1.9488657402689569E-2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45990.679291898145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45990.679291898145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45990.679291898145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45990.679291898145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45990.679291898145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45990.679291898145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45990.679291898145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45990.679291898145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45990.679291898145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45990.679291898145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45990.679291898145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45990.679291898145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45990.679291898145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45990.679291898145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45990.679291898145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45990.679291898145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45990.679291898145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45990.679291898145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45990.679291898145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45990.679291898145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45990.679291898145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45990.679291898145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45990.679291898145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45990.679291898145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45990.679291898145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45990.679291898145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45990.679291898145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45990.679291898145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45990.679291898145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45990.679291898145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45990.679291898145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45990.679291898145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45990.679291898145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45990.679291898145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45990.679291898145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45990.679291898145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45990.679291898145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45990.679291898145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45990.679291898145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45990.679291898145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45990.679291898145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45990.679291898145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45990.679291898145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45990.679291898145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45990.679291898145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45990.679291898145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45990.679291898145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45990.679291898145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45990.679291898145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45990.679291898145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45990.679291898145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45990.679291898145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45990.679291898145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45990.679291898145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45990.679291898145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45990.679291898145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45990.679291898145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45990.679291898145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45990.679291898145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45990.679291898145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45990.679291898145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45990.679291898145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45990.679291898145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45990.679291898145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45990.679291898145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45990.679291898145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45990.679291898145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45990.679291898145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45990.679291898145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45990.679291898145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45990.679291898145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45990.679291898145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45990.679291898145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0.14434976851771353</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6.6919212957145646E-2</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
      </c>
      <c r="C4" s="18"/>
      <c r="D4" s="58"/>
      <c r="E4" s="18"/>
      <c r="F4" s="20"/>
      <c r="G4" s="21">
        <f t="shared" ca="1" si="0"/>
        <v>45990.679291898145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45990.679291898145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45990.679291898145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45990.679291898145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45990.679291898145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45990.679291898145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45990.679291898145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45990.679291898145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45990.679291898145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45990.679291898145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45990.679291898145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45990.679291898145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45990.679291898145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45990.679291898145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45990.679291898145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45990.679291898145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45990.679291898145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45990.679291898145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45990.679291898145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45990.679291898145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45990.679291898145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45990.679291898145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45990.679291898145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45990.679291898145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45990.679291898145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45990.679291898145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45990.679291898145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45990.679291898145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45990.679291898145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45990.679291898145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45990.679291898145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45990.679291898145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45990.679291898145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45990.679291898145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45990.679291898145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45990.679291898145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45990.679291898145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45990.679291898145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45990.679291898145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45990.679291898145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45990.679291898145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45990.679291898145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45990.679291898145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45990.679291898145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45990.679291898145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45990.679291898145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45990.679291898145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45990.679291898145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45990.679291898145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45990.679291898145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45990.679291898145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45990.679291898145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45990.679291898145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45990.679291898145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45990.679291898145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45990.679291898145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45990.679291898145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45990.679291898145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45990.679291898145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45990.679291898145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45990.679291898145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45990.679291898145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45990.679291898145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45990.679291898145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45990.679291898145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45990.679291898145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45990.679291898145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45990.679291898145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45990.679291898145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45990.679291898145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45990.679291898145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45990.679291898145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45990.679291898145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45990.679291898145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45990.679291898145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45990.679291898145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45990.679291898145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45990.679291898145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45990.679291898145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45990.679291898145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45990.679291898145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45990.679291898145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45990.679291898145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45990.679291898145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45990.679291898145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45990.679291898145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45990.679291898145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45990.679291898145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45990.679291898145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45990.679291898145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45990.679291898145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45990.679291898145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45990.679291898145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45990.679291898145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45990.679291898145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45990.679291898145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45990.679291898145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45990.679291898145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45990.679291898145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45990.679291898145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45990.679291898145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45990.679291898145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45990.679291898145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45990.679291898145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45990.679291898145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45990.679291898145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45990.679291898145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45990.679291898145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45990.679291898145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45990.679291898145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45990.679291898145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45990.679291898145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45990.679291898145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45990.679291898145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45990.679291898145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45990.679291898145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45990.679291898145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45990.679291898145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45990.679291898145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45990.679291898145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45990.679291898145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45990.679291898145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45990.679291898145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45990.679291898145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45990.679291898145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45990.679291898145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45990.679291898145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45990.679291898145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45990.679291898145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45990.679291898145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45990.679291898145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45990.679291898145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45990.679291898145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45990.679291898145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45990.679291898145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45990.679291898145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45990.679291898145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45990.679291898145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45990.679291898145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45990.679291898145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45990.679291898145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45990.679291898145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45990.679291898145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45990.679291898145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45990.679291898145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45990.679291898145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45990.679291898145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45990.679291898145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45990.679291898145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45990.679291898145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45990.679291898145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45990.679291898145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45990.679291898145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45990.679291898145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45990.679291898145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45990.679291898145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45990.679291898145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45990.679291898145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45990.679291898145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45990.679291898145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45990.679291898145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45990.679291898145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45990.679291898145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45990.679291898145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45990.679291898145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45990.679291898145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45990.679291898145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45990.679291898145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45990.679291898145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45990.679291898145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45990.679291898145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45990.679291898145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45990.679291898145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45990.679291898145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45990.679291898145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45990.679291898145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45990.679291898145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45990.679291898145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45990.679291898145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45990.679291898145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45990.679291898145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45990.679291898145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45990.679291898145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45990.679291898145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45990.679291898145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45990.679291898145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45990.679291898145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45990.679291898145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45990.679291898145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45990.679291898145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45990.679291898145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45990.679291898145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45990.679291898145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45990.679291898145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45990.679291898145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45990.679291898145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45990.679291898145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45990.679291898145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45990.679291898145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45990.679291898145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45990.679291898145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45990.679291898145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45990.679291898145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45990.679291898145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45990.679291898145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45990.679291898145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45990.679291898145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45990.679291898145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45990.679291898145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45990.679291898145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45990.679291898145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45990.679291898145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45990.679291898145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45990.679291898145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45990.679291898145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45990.679291898145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45990.679291898145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45990.679291898145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45990.679291898145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45990.679291898145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45990.679291898145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45990.679291898145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45990.679291898145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45990.679291898145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45990.679291898145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45990.679291898145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45990.679291898145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45990.679291898145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45990.679291898145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45990.679291898145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45990.679291898145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45990.679291898145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45990.679291898145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45990.679291898145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45990.679291898145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45990.679291898145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45990.679291898145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45990.679291898145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45990.679291898145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45990.679291898145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45990.679291898145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45990.679291898145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45990.679291898145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45990.679291898145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45990.679291898145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45990.679291898145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45990.679291898145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45990.679291898145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45990.679291898145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45990.679291898145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45990.679291898145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45990.679291898145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45990.679291898145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45990.679291898145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45990.679291898145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45990.679291898145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45990.679291898145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45990.679291898145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45990.679291898145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45990.679291898145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45990.679291898145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45990.679291898145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45990.679291898145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45990.679291898145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45990.679291898145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45990.679291898145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45990.679291898145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45990.679291898145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45990.679291898145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45990.679291898145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45990.679291898145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45990.679291898145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45990.679291898145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45990.679291898145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45990.679291898145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45990.679291898145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45990.679291898145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45990.679291898145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45990.679291898145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45990.679291898145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45990.679291898145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45990.679291898145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45990.679291898145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45990.679291898145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45990.679291898145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45990.679291898145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45990.679291898145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45990.679291898145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45990.679291898145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45990.679291898145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45990.679291898145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45990.679291898145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45990.679291898145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45990.679291898145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45990.679291898145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45990.679291898145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45990.679291898145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45990.679291898145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45990.679291898145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45990.679291898145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45990.679291898145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45990.679291898145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45990.679291898145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45990.679291898145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45990.679291898145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45990.679291898145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45990.679291898145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45990.679291898145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45990.679291898145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45990.679291898145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45990.679291898145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45990.679291898145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45990.679291898145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45990.679291898145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45990.679291898145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45990.679291898145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45990.679291898145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45990.679291898145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45990.679291898145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45990.679291898145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45990.679291898145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45990.679291898145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45990.679291898145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45990.679291898145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45990.679291898145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45990.679291898145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45990.679291898145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45990.679291898145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45990.679291898145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45990.679291898145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45990.679291898145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45990.679291898145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45990.679291898145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45990.679291898145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45990.679291898145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45990.679291898145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45990.679291898145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45990.679291898145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45990.679291898145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45990.679291898145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45990.679291898145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45990.679291898145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45990.679291898145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45990.679291898145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45990.679291898145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45990.679291898145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45990.679291898145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45990.679291898145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45990.679291898145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45990.679291898145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45990.679291898145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45990.679291898145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45990.679291898145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45990.679291898145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45990.679291898145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45990.679291898145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45990.679291898145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45990.679291898145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45990.679291898145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45990.679291898145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45990.679291898145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45990.679291898145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45990.679291898145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45990.679291898145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45990.679291898145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45990.679291898145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45990.679291898145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45990.679291898145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45990.679291898145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45990.679291898145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45990.679291898145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45990.679291898145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45990.679291898145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45990.679291898145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45990.679291898145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45990.679291898145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45990.679291898145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45990.679291898145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45990.679291898145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45990.679291898145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45990.679291898145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45990.679291898145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45990.679291898145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45990.679291898145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45990.679291898145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45990.679291898145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45990.679291898145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45990.679291898145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45990.679291898145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45990.679291898145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45990.679291898145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45990.679291898145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45990.679291898145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45990.679291898145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45990.679291898145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45990.679291898145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45990.679291898145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45990.679291898145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45990.679291898145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45990.679291898145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45990.679291898145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45990.679291898145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45990.679291898145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45990.679291898145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45990.679291898145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45990.679291898145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45990.679291898145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45990.679291898145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45990.679291898145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45990.679291898145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45990.679291898145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45990.679291898145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45990.679291898145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45990.679291898145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45990.679291898145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45990.679291898145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45990.679291898145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45990.679291898145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45990.679291898145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45990.679291898145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45990.679291898145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45990.679291898145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45990.679291898145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45990.679291898145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45990.679291898145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45990.679291898145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45990.679291898145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45990.679291898145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45990.679291898145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45990.679291898145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45990.679291898145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45990.679291898145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45990.679291898145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45990.679291898145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45990.679291898145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45990.679291898145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45990.679291898145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45990.679291898145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45990.679291898145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45990.679291898145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45990.679291898145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45990.679291898145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45990.679291898145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45990.679291898145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45990.679291898145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45990.679291898145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45990.679291898145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45990.679291898145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45990.679291898145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45990.679291898145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45990.679291898145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45990.679291898145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45990.679291898145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45990.679291898145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45990.679291898145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45990.679291898145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45990.679291898145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45990.679291898145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45990.679291898145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45990.679291898145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45990.679291898145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45990.679291898145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45990.679291898145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45990.679291898145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45990.679291898145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45990.679291898145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45990.679291898145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45990.679291898145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45990.679291898145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45990.679291898145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45990.679291898145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45990.679291898145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45990.679291898145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45990.679291898145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45990.679291898145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45990.679291898145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45990.679291898145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45990.679291898145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45990.679291898145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45990.679291898145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45990.679291898145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45990.679291898145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45990.679291898145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45990.679291898145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45990.679291898145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45990.679291898145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45990.679291898145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45990.679291898145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45990.679291898145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45990.679291898145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45990.679291898145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45990.679291898145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45990.679291898145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45990.679291898145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45990.679291898145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45990.679291898145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45990.679291898145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45990.679291898145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45990.679291898145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45990.679291898145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45990.679291898145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45990.679291898145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45990.679291898145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45990.679291898145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45990.679291898145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45990.679291898145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45990.679291898145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45990.679291898145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45990.679291898145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45990.679291898145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45990.679291898145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45990.679291898145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45990.679291898145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45990.679291898145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45990.679291898145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45990.679291898145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45990.679291898145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45990.679291898145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45990.679291898145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45990.679291898145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45990.679291898145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45990.679291898145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45990.679291898145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45990.679291898145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45990.679291898145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45990.679291898145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45990.679291898145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45990.679291898145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45990.679291898145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45990.679291898145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45990.679291898145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45990.679291898145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45990.679291898145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45990.679291898145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45990.679291898145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45990.679291898145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45990.679291898145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45990.679291898145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45990.679291898145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45990.679291898145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45990.679291898145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45990.679291898145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45990.679291898145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45990.679291898145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45990.679291898145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45990.679291898145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45990.679291898145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45990.679291898145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45990.679291898145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45990.679291898145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45990.679291898145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45990.679291898145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45990.679291898145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45990.679291898145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45990.679291898145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45990.679291898145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45990.679291898145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45990.679291898145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45990.679291898145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45990.679291898145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45990.679291898145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45990.679291898145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45990.679291898145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45990.679291898145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45990.679291898145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45990.679291898145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45990.679291898145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45990.679291898145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45990.679291898145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45990.679291898145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45990.679291898145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45990.679291898145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45990.679291898145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45990.679291898145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45990.679291898145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45990.679291898145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45990.679291898145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45990.679291898145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45990.679291898145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45990.679291898145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45990.679291898145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45990.679291898145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45990.679291898145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45990.679291898145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45990.679291898145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45990.679291898145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45990.679291898145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45990.679291898145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45990.679291898145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45990.679291898145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45990.679291898145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45990.679291898145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45990.679291898145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45990.679291898145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45990.679291898145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45990.679291898145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45990.679291898145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45990.679291898145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45990.679291898145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45990.679291898145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45990.679291898145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45990.679291898145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45990.679291898145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45990.679291898145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45990.679291898145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45990.679291898145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45990.679291898145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45990.679291898145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45990.679291898145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45990.679291898145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45990.679291898145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45990.679291898145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45990.679291898145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45990.679291898145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45990.679291898145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45990.679291898145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45990.679291898145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45990.679291898145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45990.679291898145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45990.679291898145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45990.679291898145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45990.679291898145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45990.679291898145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45990.679291898145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45990.679291898145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45990.679291898145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45990.679291898145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45990.679291898145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45990.679291898145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45990.679291898145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45990.679291898145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45990.679291898145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45990.679291898145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45990.679291898145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45990.679291898145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45990.679291898145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45990.679291898145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45990.679291898145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45990.679291898145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45990.679291898145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45990.679291898145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45990.679291898145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45990.679291898145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45990.679291898145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45990.679291898145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45990.679291898145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45990.679291898145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45990.679291898145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45990.679291898145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45990.679291898145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45990.679291898145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45990.679291898145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45990.679291898145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45990.679291898145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45990.679291898145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45990.679291898145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45990.679291898145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45990.679291898145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45990.679291898145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45990.679291898145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45990.679291898145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45990.679291898145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45990.679291898145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45990.679291898145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45990.679291898145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45990.679291898145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45990.679291898145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45990.679291898145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45990.679291898145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45990.679291898145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45990.679291898145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45990.679291898145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45990.679291898145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45990.679291898145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45990.679291898145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45990.679291898145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45990.679291898145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45990.679291898145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45990.679291898145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45990.679291898145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45990.679291898145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45990.679291898145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45990.679291898145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45990.679291898145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45990.679291898145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45990.679291898145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45990.679291898145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45990.679291898145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45990.679291898145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45990.679291898145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45990.679291898145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45990.679291898145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45990.679291898145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45990.679291898145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45990.679291898145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45990.679291898145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45990.679291898145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45990.679291898145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45990.679291898145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45990.679291898145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45990.679291898145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45990.679291898145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45990.679291898145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45990.679291898145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45990.679291898145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45990.679291898145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45990.679291898145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45990.679291898145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45990.679291898145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45990.679291898145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45990.679291898145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45990.679291898145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45990.679291898145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45990.679291898145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45990.679291898145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45990.679291898145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45990.679291898145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45990.679291898145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45990.679291898145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45990.679291898145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45990.679291898145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45990.679291898145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45990.679291898145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45990.679291898145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45990.679291898145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45990.679291898145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45990.679291898145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45990.679291898145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45990.679291898145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45990.679291898145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45990.679291898145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45990.679291898145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45990.679291898145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45990.679291898145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45990.679291898145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45990.679291898145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45990.679291898145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45990.679291898145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45990.679291898145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45990.679291898145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45990.679291898145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45990.679291898145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45990.679291898145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45990.679291898145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45990.679291898145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45990.679291898145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45990.679291898145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45990.679291898145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45990.679291898145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45990.679291898145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45990.679291898145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45990.679291898145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45990.679291898145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45990.679291898145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45990.679291898145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45990.679291898145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45990.679291898145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45990.679291898145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45990.679291898145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45990.679291898145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45990.679291898145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45990.679291898145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45990.679291898145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45990.679291898145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45990.679291898145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45990.679291898145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45990.679291898145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45990.679291898145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45990.679291898145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45990.679291898145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45990.679291898145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45990.679291898145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45990.679291898145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45990.679291898145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45990.679291898145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45990.679291898145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45990.679291898145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45990.679291898145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45990.679291898145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45990.679291898145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45990.679291898145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45990.679291898145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45990.679291898145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45990.679291898145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45990.679291898145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45990.679291898145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45990.679291898145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45990.679291898145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45990.679291898145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45990.679291898145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45990.679291898145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45990.679291898145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45990.679291898145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45990.679291898145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45990.679291898145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45990.679291898145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45990.679291898145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45990.679291898145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45990.679291898145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45990.679291898145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45990.679291898145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45990.679291898145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45990.679291898145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45990.679291898145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45990.679291898145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45990.679291898145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45990.679291898145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45990.679291898145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45990.679291898145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45990.679291898145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45990.679291898145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45990.679291898145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45990.679291898145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45990.679291898145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45990.679291898145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45990.679291898145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45990.679291898145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45990.679291898145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45990.679291898145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45990.679291898145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45990.679291898145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45990.679291898145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45990.679291898145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45990.679291898145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45990.679291898145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45990.679291898145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45990.679291898145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45990.679291898145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45990.679291898145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45990.679291898145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45990.679291898145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45990.679291898145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45990.679291898145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45990.679291898145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45990.679291898145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45990.679291898145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45990.679291898145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45990.679291898145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45990.679291898145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45990.679291898145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45990.679291898145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45990.679291898145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45990.679291898145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45990.679291898145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45990.679291898145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45990.679291898145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45990.679291898145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45990.679291898145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45990.679291898145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45990.679291898145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45990.679291898145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45990.679291898145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45990.679291898145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45990.679291898145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45990.679291898145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45990.679291898145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45990.679291898145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45990.679291898145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45990.679291898145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45990.679291898145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45990.679291898145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45990.679291898145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45990.679291898145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45990.679291898145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45990.679291898145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45990.679291898145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45990.679291898145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45990.679291898145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45990.679291898145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45990.679291898145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45990.679291898145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45990.679291898145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45990.679291898145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45990.679291898145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45990.679291898145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45990.679291898145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45990.679291898145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45990.679291898145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45990.679291898145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45990.679291898145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45990.679291898145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45990.679291898145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45990.679291898145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45990.679291898145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45990.679291898145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45990.679291898145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45990.679291898145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45990.679291898145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45990.679291898145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45990.679291898145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45990.679291898145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45990.679291898145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45990.679291898145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45990.679291898145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45990.679291898145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45990.679291898145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45990.679291898145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45990.679291898145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45990.679291898145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45990.679291898145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45990.679291898145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45990.679291898145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45990.679291898145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45990.679291898145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45990.679291898145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45990.679291898145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45990.679291898145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45990.679291898145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45990.679291898145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45990.679291898145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45990.679291898145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45990.679291898145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45990.679291898145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45990.679291898145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45990.679291898145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45990.679291898145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45990.679291898145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45990.679291898145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45990.679291898145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45990.679291898145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45990.679291898145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45990.679291898145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45990.679291898145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45990.679291898145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45990.679291898145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45990.679291898145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45990.679291898145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45990.679291898145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45990.679291898145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45990.679291898145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45990.679291898145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45990.679291898145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45990.679291898145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45990.679291898145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45990.679291898145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45990.679291898145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45990.679291898145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45990.679291898145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45990.679291898145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45990.679291898145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45990.679291898145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45990.679291898145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45990.679291898145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45990.679291898145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45990.679291898145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45990.679291898145</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287.19857430554839</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9" ca="1" si="0">IFERROR(NOW()-F3,"")</f>
        <v>0.48762523147888714</v>
      </c>
      <c r="H3" s="92">
        <v>45989.810358796298</v>
      </c>
      <c r="I3" s="110" t="str">
        <f>IFERROR(VLOOKUP(D3,DB!A:F,6,0),"")</f>
        <v>SCECO</v>
      </c>
      <c r="J3" s="110" t="str">
        <f>IFERROR(VLOOKUP(D3,DB!A:G,7,0),"")</f>
        <v>Dead</v>
      </c>
      <c r="K3" s="94" t="s">
        <v>39205</v>
      </c>
      <c r="L3" s="88" t="str">
        <f>IFERROR(VLOOKUP(D3,DB!A:I,9,0),"")</f>
        <v>Latis</v>
      </c>
    </row>
    <row r="4" spans="1:16" ht="15" customHeight="1">
      <c r="A4" s="110" t="s">
        <v>39206</v>
      </c>
      <c r="B4" s="110" t="str">
        <f>IFERROR(VLOOKUP(D4,DB!A:K,11,0),"")</f>
        <v>R4</v>
      </c>
      <c r="C4" s="90">
        <v>1</v>
      </c>
      <c r="D4" s="88" t="s">
        <v>37037</v>
      </c>
      <c r="E4" s="91" t="s">
        <v>39106</v>
      </c>
      <c r="F4" s="92">
        <v>45990.672500000001</v>
      </c>
      <c r="G4" s="93">
        <f ca="1">IFERROR(NOW()-F4,"")</f>
        <v>6.7918981440016069E-3</v>
      </c>
      <c r="H4" s="92">
        <v>45990.647499999999</v>
      </c>
      <c r="I4" s="110" t="str">
        <f>IFERROR(VLOOKUP(D4,DB!A:F,6,0),"")</f>
        <v>SCECO</v>
      </c>
      <c r="J4" s="110" t="str">
        <f>IFERROR(VLOOKUP(D4,DB!A:G,7,0),"")</f>
        <v>Dead</v>
      </c>
      <c r="K4" s="94" t="s">
        <v>39207</v>
      </c>
      <c r="L4" s="88" t="str">
        <f>IFERROR(VLOOKUP(D4,DB!A:I,9,0),"")</f>
        <v>Latis</v>
      </c>
    </row>
    <row r="5" spans="1:16" ht="15" customHeight="1">
      <c r="A5" s="110"/>
      <c r="B5" s="110" t="str">
        <f>IFERROR(VLOOKUP(D5,DB!A:K,11,0),"")</f>
        <v/>
      </c>
      <c r="C5" s="90"/>
      <c r="D5" s="88"/>
      <c r="E5" s="91"/>
      <c r="F5" s="92"/>
      <c r="G5" s="93">
        <f t="shared" ca="1" si="0"/>
        <v>45990.679291898145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45990.679291898145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45990.679291898145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45990.679291898145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45990.679291898145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45990.679291898145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45990.679291898145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45990.679291898145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45990.679291898145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153"/>
      <c r="E14" s="91"/>
      <c r="F14" s="92"/>
      <c r="G14" s="93">
        <f t="shared" ca="1" si="0"/>
        <v>45990.679291898145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45990.679291898145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45990.679291898145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45990.679291898145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45990.679291898145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45990.679291898145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45990.679291898145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45990.679291898145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45990.679291898145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45990.679291898145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45990.679291898145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45990.679291898145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45990.679291898145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45990.679291898145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45990.679291898145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45990.679291898145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45990.679291898145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45990.679291898145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45990.679291898145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45990.679291898145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45990.679291898145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45990.679291898145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45990.679291898145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45990.679291898145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45990.679291898145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45990.679291898145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45990.679291898145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45990.679291898145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45990.679291898145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45990.679291898145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45990.679291898145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45990.679291898145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45990.679291898145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45990.679291898145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45990.679291898145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45990.679291898145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ref="G50:G113" ca="1" si="1">IFERROR(NOW()-F50,"")</f>
        <v>45990.679291898145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45990.679291898145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45990.679291898145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45990.679291898145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45990.679291898145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45990.679291898145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45990.679291898145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45990.679291898145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45990.679291898145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45990.679291898145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45990.679291898145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45990.679291898145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45990.679291898145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45990.679291898145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45990.679291898145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45990.679291898145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45990.679291898145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45990.679291898145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45990.679291898145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45990.679291898145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45990.679291898145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45990.679291898145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45990.679291898145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45990.679291898145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45990.679291898145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45990.679291898145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45990.679291898145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45990.679291898145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45990.679291898145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45990.679291898145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45990.679291898145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45990.679291898145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45990.679291898145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45990.679291898145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45990.679291898145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45990.679291898145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45990.679291898145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45990.679291898145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45990.679291898145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45990.679291898145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45990.679291898145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45990.679291898145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45990.679291898145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45990.679291898145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45990.679291898145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45990.679291898145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45990.679291898145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45990.679291898145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45990.679291898145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45990.679291898145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45990.679291898145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45990.679291898145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45990.679291898145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45990.679291898145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45990.679291898145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45990.679291898145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45990.679291898145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45990.679291898145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45990.679291898145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45990.679291898145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45990.679291898145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45990.679291898145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45990.679291898145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45990.679291898145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ref="G114:G177" ca="1" si="2">IFERROR(NOW()-F114,"")</f>
        <v>45990.679291898145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45990.679291898145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45990.679291898145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45990.679291898145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45990.679291898145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45990.679291898145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45990.679291898145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45990.679291898145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45990.679291898145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45990.679291898145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45990.679291898145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45990.679291898145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45990.679291898145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45990.679291898145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45990.679291898145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45990.679291898145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45990.679291898145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45990.679291898145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45990.679291898145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45990.679291898145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45990.679291898145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45990.679291898145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45990.679291898145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45990.679291898145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45990.679291898145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45990.679291898145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45990.679291898145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45990.679291898145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45990.679291898145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45990.679291898145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45990.679291898145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45990.679291898145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45990.679291898145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45990.679291898145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45990.679291898145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45990.679291898145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45990.679291898145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45990.679291898145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45990.679291898145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45990.679291898145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45990.679291898145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45990.679291898145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45990.679291898145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45990.679291898145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45990.679291898145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45990.679291898145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45990.679291898145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45990.679291898145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45990.679291898145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45990.679291898145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45990.679291898145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45990.679291898145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45990.679291898145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45990.679291898145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45990.679291898145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45990.679291898145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45990.679291898145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45990.679291898145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45990.679291898145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45990.679291898145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45990.679291898145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45990.679291898145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45990.679291898145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45990.679291898145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ref="G178:G241" ca="1" si="3">IFERROR(NOW()-F178,"")</f>
        <v>45990.679291898145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45990.679291898145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45990.679291898145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45990.679291898145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45990.679291898145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45990.679291898145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45990.679291898145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45990.679291898145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45990.679291898145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45990.679291898145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45990.679291898145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45990.679291898145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45990.679291898145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45990.679291898145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45990.679291898145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45990.679291898145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45990.679291898145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45990.679291898145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45990.679291898145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45990.679291898145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45990.679291898145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45990.679291898145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45990.679291898145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45990.679291898145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45990.679291898145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45990.679291898145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45990.679291898145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45990.679291898145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45990.679291898145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45990.679291898145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45990.679291898145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45990.679291898145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45990.679291898145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45990.679291898145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45990.679291898145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45990.679291898145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45990.679291898145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45990.679291898145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45990.679291898145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45990.679291898145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45990.679291898145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45990.679291898145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45990.679291898145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45990.679291898145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45990.679291898145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45990.679291898145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45990.679291898145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45990.679291898145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45990.679291898145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45990.679291898145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45990.679291898145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45990.679291898145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45990.679291898145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45990.679291898145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45990.679291898145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45990.679291898145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45990.679291898145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45990.679291898145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45990.679291898145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45990.679291898145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45990.679291898145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45990.679291898145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45990.679291898145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45990.679291898145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ref="G242:G287" ca="1" si="4">IFERROR(NOW()-F242,"")</f>
        <v>45990.679291898145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45990.679291898145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45990.679291898145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45990.679291898145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45990.679291898145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45990.679291898145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45990.679291898145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45990.679291898145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45990.679291898145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45990.679291898145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45990.679291898145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45990.679291898145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45990.679291898145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45990.679291898145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45990.679291898145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45990.679291898145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45990.679291898145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45990.679291898145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45990.679291898145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45990.679291898145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45990.679291898145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45990.679291898145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45990.679291898145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45990.679291898145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45990.679291898145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45990.679291898145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45990.679291898145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45990.679291898145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45990.679291898145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45990.679291898145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45990.679291898145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45990.679291898145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45990.679291898145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45990.679291898145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45990.679291898145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45990.679291898145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45990.679291898145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45990.679291898145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45990.679291898145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45990.679291898145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45990.679291898145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45990.679291898145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45990.679291898145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45990.679291898145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45990.679291898145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45990.679291898145</v>
      </c>
      <c r="H287" s="92"/>
      <c r="I287" s="110" t="str">
        <f>IFERROR(VLOOKUP(D287,DB!A:F,6,0),"")</f>
        <v/>
      </c>
      <c r="J287" s="110" t="str">
        <f>IFERROR(VLOOKUP(D287,DB!A:G,7,0),"")</f>
        <v/>
      </c>
      <c r="K287" s="94"/>
      <c r="L287" s="88" t="str">
        <f>IFERROR(VLOOKUP(D287,DB!A:I,9,0),"")</f>
        <v/>
      </c>
    </row>
  </sheetData>
  <dataValidations count="2">
    <dataValidation allowBlank="1" showInputMessage="1" showErrorMessage="1" sqref="E1" xr:uid="{A4F81451-56CC-4543-9497-104C4E44EE4B}"/>
    <dataValidation type="list" allowBlank="1" showInputMessage="1" showErrorMessage="1" sqref="E2:E2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98.847231712956273</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64.490414583327947</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42.018180787032179</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9.3059932870310149</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0.72738217592268484</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0.16103958332678303</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45990.679291898145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45990.679291898145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45990.679291898145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45990.679291898145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45990.679291898145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45990.679291898145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45990.679291898145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45990.679291898145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45990.679291898145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45990.679291898145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45990.679291898145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45990.679291898145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45990.679291898145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45990.679291898145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45990.679291898145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45990.679291898145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45990.679291898145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45990.679291898145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45990.679291898145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45990.679291898145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45990.679291898145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45990.679291898145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45990.679291898145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45990.679291898145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45990.679291898145</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E10" sqref="E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1</v>
      </c>
      <c r="D2" s="119" t="s">
        <v>37310</v>
      </c>
      <c r="E2" s="106" t="s">
        <v>39106</v>
      </c>
      <c r="F2" s="121">
        <v>45990.580081018517</v>
      </c>
      <c r="G2" s="72">
        <f ca="1">IFERROR(NOW()-F2,"-")</f>
        <v>9.921087962720776E-2</v>
      </c>
      <c r="H2" s="121">
        <v>45990.580081018517</v>
      </c>
      <c r="I2" s="119" t="str">
        <f>IFERROR(VLOOKUP(D2,DB!A:F,6,0),"")</f>
        <v>Generator-SG</v>
      </c>
      <c r="J2" s="119" t="str">
        <f>IFERROR(VLOOKUP(D2,DB!A:G,7,0),"")</f>
        <v>Dead</v>
      </c>
      <c r="K2" s="122" t="s">
        <v>39221</v>
      </c>
      <c r="L2" s="140" t="str">
        <f>IFERROR(VLOOKUP(D2,DB!A:I,9,0),"")</f>
        <v>Latis</v>
      </c>
    </row>
    <row r="3" spans="1:16382" ht="31.5" customHeight="1">
      <c r="A3" s="118"/>
      <c r="B3" s="119" t="str">
        <f>IFERROR(VLOOKUP(D3,DB!A:K,11,0),"")</f>
        <v/>
      </c>
      <c r="C3" s="120"/>
      <c r="D3" s="119"/>
      <c r="E3" s="106"/>
      <c r="F3" s="121"/>
      <c r="G3" s="72">
        <f ca="1">IFERROR(NOW()-F3,"-")</f>
        <v>45990.679291898145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45990.679291898145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45990.679291898145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45990.679291898145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45990.679291898145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45990.679291898145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45990.679291898145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45990.679291898145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45990.679291898145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45990.679291898145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45990.679291898145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45990.679291898145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45990.679291898145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45990.679291898145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45990.679291898145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45990.679291898145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45990.679291898145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45990.679291898145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45990.679291898145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45990.679291898145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45990.679291898145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45990.679291898145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45990.679291898145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45990.679291898145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45990.679291898145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45990.679291898145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45990.679291898145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45990.679291898145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45990.679291898145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45990.679291898145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45990.679291898145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45990.679291898145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45990.679291898145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45990.679291898145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45990.679291898145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45990.679291898145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45990.679291898145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45990.679291898145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45990.679291898145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45990.679291898145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45990.679291898145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45990.679291898145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45990.679291898145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45990.679291898145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45990.679291898145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45990.679291898145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45990.679291898145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45990.679291898145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45990.679291898145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45990.679291898145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45990.679291898145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45990.679291898145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45990.679291898145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45990.679291898145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45990.679291898145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45990.679291898145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45990.679291898145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45990.679291898145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45990.679291898145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45990.679291898145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45990.679291898145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45990.679291898145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45990.679291898145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45990.679291898145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45990.679291898145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45990.679291898145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45990.679291898145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45990.679291898145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45990.679291898145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45990.679291898145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45990.679291898145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45990.679291898145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45990.679291898145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45990.679291898145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45990.679291898145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45990.679291898145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45990.679291898145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45990.679291898145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45990.679291898145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45990.679291898145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45990.679291898145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45990.679291898145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45990.679291898145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45990.679291898145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45990.679291898145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45990.679291898145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45990.679291898145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45990.679291898145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45990.679291898145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45990.679291898145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45990.679291898145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45990.679291898145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45990.679291898145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45990.679291898145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45990.679291898145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45990.679291898145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45990.679291898145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45990.679291898145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45990.679291898145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45990.679291898145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45990.679291898145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45990.679291898145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45990.679291898145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45990.679291898145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45990.679291898145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45990.679291898145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45990.679291898145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45990.679291898145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45990.679291898145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45990.679291898145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45990.679291898145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45990.679291898145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45990.679291898145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45990.679291898145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45990.679291898145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45990.679291898145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45990.679291898145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45990.679291898145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45990.679291898145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45990.679291898145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45990.679291898145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45990.679291898145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45990.679291898145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45990.679291898145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45990.679291898145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45990.679291898145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45990.679291898145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45990.679291898145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45990.679291898145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45990.679291898145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45990.679291898145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45990.679291898145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45990.679291898145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45990.679291898145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45990.679291898145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45990.679291898145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45990.679291898145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45990.679291898145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45990.679291898145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45990.679291898145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45990.679291898145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45990.679291898145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45990.679291898145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45990.679291898145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45990.679291898145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45990.679291898145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45990.679291898145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45990.679291898145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45990.679291898145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45990.679291898145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45990.679291898145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45990.679291898145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45990.679291898145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45990.679291898145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45990.679291898145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45990.679291898145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45990.679291898145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45990.679291898145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45990.679291898145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45990.679291898145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45990.679291898145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45990.679291898145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45990.679291898145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45990.679291898145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45990.679291898145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45990.679291898145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45990.679291898145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45990.679291898145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45990.679291898145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45990.679291898145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45990.679291898145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45990.679291898145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45990.679291898145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45990.679291898145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45990.679291898145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45990.679291898145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45990.679291898145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45990.679291898145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45990.679291898145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45990.679291898145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45990.679291898145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45990.679291898145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45990.679291898145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45990.679291898145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45990.679291898145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45990.679291898145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45990.679291898145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45990.679291898145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45990.679291898145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45990.679291898145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45990.679291898145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45990.679291898145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45990.679291898145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45990.679291898145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45990.679291898145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45990.679291898145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45990.679291898145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45990.679291898145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45990.679291898145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45990.679291898145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45990.679291898145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45990.679291898145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45990.679291898145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45990.679291898145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45990.679291898145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45990.679291898145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45990.679291898145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45990.679291898145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45990.679291898145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45990.679291898145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45990.679291898145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45990.679291898145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45990.679291898145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45990.679291898145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45990.679291898145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45990.679291898145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45990.679291898145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45990.679291898145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45990.679291898145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45990.679291898145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45990.679291898145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45990.679291898145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45990.679291898145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45990.679291898145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45990.679291898145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45990.679291898145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45990.679291898145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45990.679291898145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45990.679291898145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45990.679291898145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45990.679291898145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45990.679291898145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45990.679291898145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45990.679291898145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45990.679291898145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45990.679291898145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45990.679291898145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45990.679291898145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45990.679291898145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45990.679291898145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45990.679291898145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45990.679291898145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45990.679291898145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45990.679291898145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45990.679291898145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45990.679291898145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45990.679291898145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45990.679291898145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45990.679291898145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45990.679291898145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45990.679291898145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45990.679291898145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45990.679291898145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45990.679291898145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45990.679291898145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45990.679291898145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45990.679291898145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45990.679291898145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45990.679291898145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45990.679291898145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45990.679291898145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45990.679291898145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45990.679291898145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45990.679291898145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45990.679291898145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45990.679291898145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45990.679291898145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45990.679291898145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45990.679291898145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45990.679291898145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45990.679291898145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45990.679291898145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45990.679291898145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45990.679291898145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45990.679291898145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45990.679291898145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45990.679291898145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45990.679291898145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45990.679291898145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45990.679291898145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45990.679291898145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45990.679291898145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45990.679291898145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45990.679291898145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45990.679291898145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45990.679291898145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45990.679291898145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45990.679291898145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45990.679291898145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45990.679291898145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45990.679291898145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45990.679291898145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45990.679291898145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45990.679291898145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45990.679291898145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45990.679291898145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45990.679291898145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45990.679291898145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45990.679291898145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45990.679291898145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45990.679291898145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45990.679291898145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45990.679291898145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45990.679291898145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45990.679291898145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45990.679291898145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45990.679291898145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45990.679291898145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45990.679291898145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45990.679291898145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45990.679291898145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45990.679291898145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45990.679291898145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45990.679291898145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45990.679291898145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45990.679291898145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45990.679291898145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45990.679291898145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45990.679291898145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45990.679291898145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45990.679291898145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45990.679291898145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45990.679291898145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45990.679291898145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45990.679291898145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45990.679291898145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45990.679291898145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45990.679291898145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45990.679291898145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45990.679291898145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45990.679291898145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45990.679291898145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45990.679291898145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45990.679291898145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45990.679291898145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45990.679291898145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45990.679291898145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45990.679291898145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45990.679291898145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45990.679291898145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45990.679291898145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45990.679291898145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45990.679291898145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45990.679291898145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45990.679291898145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45990.679291898145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45990.679291898145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45990.679291898145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45990.679291898145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45990.679291898145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45990.679291898145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45990.679291898145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45990.679291898145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45990.679291898145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45990.679291898145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45990.679291898145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45990.679291898145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45990.679291898145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45990.679291898145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45990.679291898145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45990.679291898145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45990.679291898145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45990.679291898145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45990.679291898145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45990.679291898145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45990.679291898145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45990.679291898145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45990.679291898145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45990.679291898145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45990.679291898145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45990.679291898145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45990.679291898145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45990.679291898145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45990.679291898145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45990.679291898145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45990.679291898145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45990.679291898145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45990.679291898145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45990.679291898145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45990.679291898145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45990.679291898145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45990.679291898145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45990.679291898145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45990.679291898145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45990.679291898145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45990.679291898145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45990.679291898145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45990.679291898145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45990.679291898145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45990.679291898145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45990.679291898145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45990.679291898145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45990.679291898145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45990.679291898145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45990.679291898145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45990.679291898145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45990.679291898145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45990.679291898145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45990.679291898145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45990.679291898145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45990.679291898145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45990.679291898145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45990.679291898145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45990.679291898145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45990.679291898145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45990.679291898145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45990.679291898145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45990.679291898145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45990.679291898145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45990.679291898145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45990.679291898145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45990.679291898145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45990.679291898145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45990.679291898145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45990.679291898145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45990.679291898145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45990.679291898145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45990.679291898145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45990.679291898145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45990.679291898145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45990.679291898145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45990.679291898145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45990.679291898145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45990.679291898145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45990.679291898145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45990.679291898145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45990.679291898145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45990.679291898145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45990.679291898145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45990.679291898145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45990.679291898145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45990.679291898145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45990.679291898145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45990.679291898145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45990.679291898145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45990.679291898145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45990.679291898145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45990.679291898145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45990.679291898145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45990.679291898145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45990.679291898145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45990.679291898145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45990.679291898145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45990.679291898145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45990.679291898145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45990.679291898145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45990.679291898145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45990.679291898145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45990.679291898145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45990.679291898145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45990.679291898145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45990.679291898145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45990.679291898145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45990.679291898145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45990.679291898145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45990.679291898145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45990.679291898145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45990.679291898145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45990.679291898145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45990.679291898145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45990.679291898145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45990.679291898145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45990.679291898145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45990.679291898145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45990.679291898145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45990.679291898145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45990.679291898145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45990.679291898145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45990.679291898145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45990.679291898145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45990.679291898145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45990.679291898145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45990.679291898145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45990.679291898145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45990.679291898145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45990.679291898145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45990.679291898145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45990.679291898145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45990.679291898145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45990.679291898145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45990.679291898145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45990.679291898145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45990.679291898145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45990.679291898145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45990.679291898145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45990.679291898145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45990.679291898145</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45990.679291898145</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2025-11-29T13:19:48Z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