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84" documentId="120_S{2AC9BD13-BADA-5192-A53E-5A8FF88502F6}" xr6:coauthVersionLast="47" xr6:coauthVersionMax="47" xr10:uidLastSave="{DE18E262-F7EB-4FDA-94F2-2DE9C727D4F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6" i="5"/>
  <c r="G7" i="5"/>
  <c r="G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<sst xmlns="http://schemas.openxmlformats.org/spreadsheetml/2006/main" count="180290" uniqueCount="39129">
  <si>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</si>
  <si>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</si>
  <si>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</si>
  <si>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</si>
  <si>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</si>
  <si>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</si>
  <si>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</si>
  <si>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</si>
  <si>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</si>
  <si>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</si>
  <si>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</si>
  <si>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</si>
  <si>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</si>
  <si>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</si>
  <si>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</si>
  <si>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</si>
  <si>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</si>
  <si>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</si>
  <si>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</si>
  <si>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</si>
  <si>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</si>
  <si>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</si>
  <si>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</si>
  <si>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</si>
  <si>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</si>
  <si>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</si>
  <si>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</si>
  <si>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</si>
  <si>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</si>
  <si>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</si>
  <si>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</si>
  <si>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</si>
  <si>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</si>
  <si>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</si>
  <si>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</si>
  <si>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</si>
  <si>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</si>
  <si>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</si>
  <si>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</si>
  <si>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</si>
  <si>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</si>
  <si>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</si>
  <si>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</si>
  <si>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</si>
  <si>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</si>
  <si>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</si>
  <si>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</si>
  <si>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</si>
  <si>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</si>
  <si>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</si>
  <si>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</si>
  <si>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</si>
  <si>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</si>
  <si>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</si>
  <si>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</si>
  <si>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</si>
  <si>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</si>
  <si>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</si>
  <si>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</si>
  <si>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</si>
  <si>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</si>
  <si>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</si>
  <si>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</si>
  <si>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</si>
  <si>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</si>
  <si>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</si>
  <si>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</si>
  <si>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</si>
  <si>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</si>
  <si>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</si>
  <si>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</si>
  <si>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</si>
  <si>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</si>
  <si>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</si>
  <si>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</si>
  <si>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</si>
  <si>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</si>
  <si>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</si>
  <si>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</si>
  <si>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</si>
  <si>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</si>
  <si>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</si>
  <si>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</si>
  <si>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</si>
  <si>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</si>
  <si>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</si>
  <si>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</si>
  <si>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</si>
  <si>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</si>
  <si>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</si>
  <si>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</si>
  <si>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</si>
  <si>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</si>
  <si>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</si>
  <si>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</si>
  <si>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</si>
  <si>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</si>
  <si>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</si>
  <si>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</si>
  <si>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</si>
  <si>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</si>
  <si>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</si>
  <si>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</si>
  <si>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</si>
  <si>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</si>
  <si>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</si>
  <si>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</si>
  <si>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</si>
  <si>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</si>
  <si>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</si>
  <si>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</si>
  <si>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</si>
  <si>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</si>
  <si>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</si>
  <si>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</si>
  <si>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</si>
  <si>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</si>
  <si>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</si>
  <si>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</si>
  <si>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</si>
  <si>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</si>
  <si>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</si>
  <si>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</si>
  <si>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</si>
  <si>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</si>
  <si>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</si>
  <si>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</si>
  <si>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</si>
  <si>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</si>
  <si>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</si>
  <si>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</si>
  <si>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</si>
  <si>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</si>
  <si>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</si>
  <si>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</si>
  <si>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</si>
  <si>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</si>
  <si>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</si>
  <si>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</si>
  <si>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</si>
  <si>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</si>
  <si>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</si>
  <si>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</si>
  <si>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</si>
  <si>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</si>
  <si>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</si>
  <si>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</si>
  <si>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</si>
  <si>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</si>
  <si>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</si>
  <si>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</si>
  <si>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</si>
  <si>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</si>
  <si>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</si>
  <si>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</si>
  <si>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</si>
  <si>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</si>
  <si>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</si>
  <si>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</si>
  <si>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</si>
  <si>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</si>
  <si>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</si>
  <si>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</si>
  <si>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</si>
  <si>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</si>
  <si>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</si>
  <si>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</si>
  <si>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</si>
  <si>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</si>
  <si>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</si>
  <si>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</si>
  <si>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</si>
  <si>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</si>
  <si>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</si>
  <si>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</si>
  <si>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</si>
  <si>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</si>
  <si>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</si>
  <si>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</si>
  <si>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</si>
  <si>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</si>
  <si>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</si>
  <si>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</si>
  <si>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</si>
  <si>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</si>
  <si>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</si>
  <si>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</si>
  <si>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</si>
  <si>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</si>
  <si>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</si>
  <si>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</si>
  <si>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</si>
  <si>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</si>
  <si>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</si>
  <si>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</si>
  <si>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</si>
  <si>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</si>
  <si>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</si>
  <si>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</si>
  <si>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</si>
  <si>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</si>
  <si>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</si>
  <si>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</si>
  <si>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</si>
  <si>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</si>
  <si>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</si>
  <si>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</si>
  <si>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</si>
  <si>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</si>
  <si>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</si>
  <si>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</si>
  <si>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</si>
  <si>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</si>
  <si>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</si>
  <si>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</si>
  <si>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</si>
  <si>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</si>
  <si>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</si>
  <si>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</si>
  <si>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</si>
  <si>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</si>
  <si>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</si>
  <si>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</si>
  <si>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</si>
  <si>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</si>
  <si>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</si>
  <si>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</si>
  <si>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</si>
  <si>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</si>
  <si>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</si>
  <si>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</si>
  <si>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</si>
  <si>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</si>
  <si>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</si>
  <si>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</si>
  <si>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</si>
  <si>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</si>
  <si>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</si>
  <si>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</si>
  <si>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</si>
  <si>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</si>
  <si>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</si>
  <si>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</si>
  <si>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</si>
  <si>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</si>
  <si>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</si>
  <si>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</si>
  <si>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</si>
  <si>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</si>
  <si>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</si>
  <si>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</si>
  <si>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</si>
  <si>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</si>
  <si>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</si>
  <si>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</si>
  <si>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</si>
  <si>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</si>
  <si>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</si>
  <si>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</si>
  <si>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</si>
  <si>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</si>
  <si>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</si>
  <si>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</si>
  <si>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</si>
  <si>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</si>
  <si>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</si>
  <si>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</si>
  <si>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</si>
  <si>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</si>
  <si>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</si>
  <si>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</si>
  <si>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</si>
  <si>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</si>
  <si>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</si>
  <si>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</si>
  <si>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</si>
  <si>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</si>
  <si>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</si>
  <si>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</si>
  <si>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</si>
  <si>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</si>
  <si>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</si>
  <si>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</si>
  <si>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</si>
  <si>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</si>
  <si>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</si>
  <si>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</si>
  <si>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</si>
  <si>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</si>
  <si>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</si>
  <si>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</si>
  <si>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</si>
  <si>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</si>
  <si>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</si>
  <si>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</si>
  <si>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</si>
  <si>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</si>
  <si>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</si>
  <si>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</si>
  <si>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</si>
  <si>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</si>
  <si>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</si>
  <si>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</si>
  <si>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</si>
  <si>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</si>
  <si>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</si>
  <si>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</si>
  <si>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</si>
  <si>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</si>
  <si>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</si>
  <si>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</si>
  <si>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</si>
  <si>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</si>
  <si>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</si>
  <si>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</si>
  <si>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</si>
  <si>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</si>
  <si>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</si>
  <si>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</si>
  <si>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</si>
  <si>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</si>
  <si>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</si>
  <si>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</si>
  <si>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</si>
  <si>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</si>
  <si>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</si>
  <si>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</si>
  <si>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</si>
  <si>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</si>
  <si>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</si>
  <si>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</si>
  <si>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</si>
  <si>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</si>
  <si>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</si>
  <si>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</si>
  <si>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</si>
  <si>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</si>
  <si>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</si>
  <si>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</si>
  <si>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</si>
  <si>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</si>
  <si>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</si>
  <si>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</si>
  <si>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</si>
  <si>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</si>
  <si>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</si>
  <si>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</si>
  <si>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</si>
  <si>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</si>
  <si>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</si>
  <si>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</si>
  <si>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</si>
  <si>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</si>
  <si>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</si>
  <si>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</si>
  <si>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</si>
  <si>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</si>
  <si>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</si>
  <si>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</si>
  <si>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</si>
  <si>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</si>
  <si>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</si>
  <si>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</si>
  <si>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</si>
  <si>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</si>
  <si>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</si>
  <si>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</si>
  <si>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</si>
  <si>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</si>
  <si>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</si>
  <si>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</si>
  <si>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</si>
  <si>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</si>
  <si>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</si>
  <si>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</si>
  <si>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</si>
  <si>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</si>
  <si>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</si>
  <si>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</si>
  <si>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</si>
  <si>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</si>
  <si>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</si>
  <si>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</si>
  <si>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</si>
  <si>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</si>
  <si>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</si>
  <si>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</si>
  <si>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</si>
  <si>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</si>
  <si>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</si>
  <si>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</si>
  <si>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</si>
  <si>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</si>
  <si>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</si>
  <si>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</si>
  <si>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</si>
  <si>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</si>
  <si>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</si>
  <si>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</si>
  <si>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</si>
  <si>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</si>
  <si>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</si>
  <si>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</si>
  <si>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</si>
  <si>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</si>
  <si>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</si>
  <si>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</si>
  <si>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</si>
  <si>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</si>
  <si>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</si>
  <si>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</si>
  <si>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</si>
  <si>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</si>
  <si>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</si>
  <si>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</si>
  <si>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</si>
  <si>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</si>
  <si>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</si>
  <si>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</si>
  <si>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</si>
  <si>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</si>
  <si>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</si>
  <si>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</si>
  <si>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</si>
  <si>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</si>
  <si>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</si>
  <si>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</si>
  <si>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</si>
  <si>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</si>
  <si>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</si>
  <si>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</si>
  <si>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</si>
  <si>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</si>
  <si>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</si>
  <si>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</si>
  <si>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</si>
  <si>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</si>
  <si>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</si>
  <si>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</si>
  <si>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</si>
  <si>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</si>
  <si>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</si>
  <si>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</si>
  <si>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</si>
  <si>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</si>
  <si>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</si>
  <si>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</si>
  <si>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</si>
  <si>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</si>
  <si>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</si>
  <si>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</si>
  <si>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</si>
  <si>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</si>
  <si>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</si>
  <si>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</si>
  <si>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</si>
  <si>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</si>
  <si>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</si>
  <si>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</si>
  <si>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</si>
  <si>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</si>
  <si>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</si>
  <si>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</si>
  <si>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</si>
  <si>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</si>
  <si>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</si>
  <si>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</si>
  <si>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</si>
  <si>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</si>
  <si>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</si>
  <si>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</si>
  <si>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</si>
  <si>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</si>
  <si>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</si>
  <si>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</si>
  <si>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</si>
  <si>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</si>
  <si>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</si>
  <si>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</si>
  <si>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</si>
  <si>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</si>
  <si>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</si>
  <si>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</si>
  <si>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</si>
  <si>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</si>
  <si>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</si>
  <si>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</si>
  <si>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</si>
  <si>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</si>
  <si>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</si>
  <si>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</si>
  <si>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</si>
  <si>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</si>
  <si>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</si>
  <si>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</si>
  <si>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</si>
  <si>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</si>
  <si>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</si>
  <si>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</si>
  <si>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</si>
  <si>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</si>
  <si>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</si>
  <si>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</si>
  <si>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</si>
  <si>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</si>
  <si>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</si>
  <si>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</si>
  <si>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</si>
  <si>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</si>
  <si>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</si>
  <si>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</si>
  <si>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</si>
  <si>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</si>
  <si>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</si>
  <si>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</si>
  <si>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</si>
  <si>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</si>
  <si>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</si>
  <si>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</si>
  <si>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</si>
  <si>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</si>
  <si>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</si>
  <si>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</si>
  <si>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</si>
  <si>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</si>
  <si>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</si>
  <si>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</si>
  <si>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</si>
  <si>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</si>
  <si>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</si>
  <si>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</si>
  <si>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</si>
  <si>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</si>
  <si>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</si>
  <si>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</si>
  <si>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</si>
  <si>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</si>
  <si>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</si>
  <si>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</si>
  <si>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</si>
  <si>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</si>
  <si>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</si>
  <si>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</si>
  <si>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</si>
  <si>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</si>
  <si>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</si>
  <si>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</si>
  <si>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</si>
  <si>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</si>
  <si>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</si>
  <si>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</si>
  <si>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</si>
  <si>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</si>
  <si>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</si>
  <si>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</si>
  <si>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</si>
  <si>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</si>
  <si>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</si>
  <si>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</si>
  <si>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</si>
  <si>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</si>
  <si>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</si>
  <si>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</si>
  <si>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</si>
  <si>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</si>
  <si>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</si>
  <si>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</si>
  <si>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</si>
  <si>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</si>
  <si>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</si>
  <si>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</si>
  <si>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</si>
  <si>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</si>
  <si>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</si>
  <si>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</si>
  <si>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</si>
  <si>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</si>
  <si>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</si>
  <si>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</si>
  <si>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</si>
  <si>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</si>
  <si>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</si>
  <si>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</si>
  <si>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</si>
  <si>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</si>
  <si>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</si>
  <si>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</si>
  <si>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</si>
  <si>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</si>
  <si>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</si>
  <si>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</si>
  <si>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</si>
  <si>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</si>
  <si>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</si>
  <si>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</si>
  <si>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</si>
  <si>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</si>
  <si>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</si>
  <si>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</si>
  <si>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</si>
  <si>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</si>
  <si>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</si>
  <si>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</si>
  <si>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</si>
  <si>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</si>
  <si>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</si>
  <si>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</si>
  <si>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</si>
  <si>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</si>
  <si>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</si>
  <si>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</si>
  <si>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</si>
  <si>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</si>
  <si>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</si>
  <si>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</si>
  <si>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</si>
  <si>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</si>
  <si>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</si>
  <si>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</si>
  <si>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</si>
  <si>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</si>
  <si>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</si>
  <si>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</si>
  <si>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</si>
  <si>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</si>
  <si>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</si>
  <si>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</si>
  <si>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</si>
  <si>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</si>
  <si>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</si>
  <si>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</si>
  <si>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</si>
  <si>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</si>
  <si>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</si>
  <si>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</si>
  <si>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</si>
  <si>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</si>
  <si>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</si>
  <si>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</si>
  <si>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</si>
  <si>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</si>
  <si>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</si>
  <si>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</si>
  <si>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</si>
  <si>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</si>
  <si>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</si>
  <si>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</si>
  <si>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</si>
  <si>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</si>
  <si>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</si>
  <si>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</si>
  <si>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</si>
  <si>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</si>
  <si>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</si>
  <si>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</si>
  <si>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</si>
  <si>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</si>
  <si>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</si>
  <si>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</si>
  <si>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</si>
  <si>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</si>
  <si>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</si>
  <si>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</si>
  <si>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</si>
  <si>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</si>
  <si>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</si>
  <si>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</si>
  <si>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</si>
  <si>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</si>
  <si>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</si>
  <si>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</si>
  <si>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</si>
  <si>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</si>
  <si>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</si>
  <si>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</si>
  <si>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</si>
  <si>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</si>
  <si>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</si>
  <si>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</si>
  <si>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</si>
  <si>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</si>
  <si>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</si>
  <si>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</si>
  <si>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</si>
  <si>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</si>
  <si>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</si>
  <si>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</si>
  <si>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</si>
  <si>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</si>
  <si>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</si>
  <si>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</si>
  <si>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</si>
  <si>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</si>
  <si>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</si>
  <si>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</si>
  <si>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</si>
  <si>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</si>
  <si>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</si>
  <si>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</si>
  <si>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</si>
  <si>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</si>
  <si>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</si>
  <si>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</si>
  <si>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</si>
  <si>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</si>
  <si>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</si>
  <si>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</si>
  <si>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</si>
  <si>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</si>
  <si>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</si>
  <si>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</si>
  <si>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</si>
  <si>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</si>
  <si>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</si>
  <si>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</si>
  <si>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</si>
  <si>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</si>
  <si>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</si>
  <si>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</si>
  <si>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</si>
  <si>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</si>
  <si>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</si>
  <si>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</si>
  <si>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</si>
  <si>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</si>
  <si>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</si>
  <si>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</si>
  <si>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</si>
  <si>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</si>
  <si>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</si>
  <si>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</si>
  <si>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</si>
  <si>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</si>
  <si>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</si>
  <si>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</si>
  <si>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</si>
  <si>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</si>
  <si>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</si>
  <si>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</si>
  <si>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</si>
  <si>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</si>
  <si>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</si>
  <si>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</si>
  <si>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</si>
  <si>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</si>
  <si>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</si>
  <si>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</si>
  <si>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</si>
  <si>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</si>
  <si>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</si>
  <si>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</si>
  <si>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</si>
  <si>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</si>
  <si>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</si>
  <si>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</si>
  <si>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</si>
  <si>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</si>
  <si>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</si>
  <si>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</si>
  <si>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</si>
  <si>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</si>
  <si>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</si>
  <si>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</si>
  <si>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</si>
  <si>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</si>
  <si>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</si>
  <si>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</si>
  <si>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</si>
  <si>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</si>
  <si>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</si>
  <si>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</si>
  <si>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</si>
  <si>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</si>
  <si>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</si>
  <si>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</si>
  <si>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</si>
  <si>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</si>
  <si>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</si>
  <si>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</si>
  <si>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</si>
  <si>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</si>
  <si>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</si>
  <si>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</si>
  <si>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</si>
  <si>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</si>
  <si>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</si>
  <si>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</si>
  <si>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</si>
  <si>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</si>
  <si>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</si>
  <si>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</si>
  <si>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</si>
  <si>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</si>
  <si>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</si>
  <si>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</si>
  <si>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</si>
  <si>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</si>
  <si>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</si>
  <si>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</si>
  <si>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</si>
  <si>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</si>
  <si>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</si>
  <si>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</si>
  <si>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</si>
  <si>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</si>
  <si>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</si>
  <si>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</si>
  <si>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</si>
  <si>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</si>
  <si>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</si>
  <si>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</si>
  <si>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</si>
  <si>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</si>
  <si>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</si>
  <si>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</si>
  <si>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</si>
  <si>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</si>
  <si>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</si>
  <si>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</si>
  <si>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</si>
  <si>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</si>
  <si>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</si>
  <si>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</si>
  <si>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</si>
  <si>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</si>
  <si>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</si>
  <si>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</si>
  <si>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</si>
  <si>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</si>
  <si>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</si>
  <si>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</si>
  <si>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</si>
  <si>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</si>
  <si>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</si>
  <si>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</si>
  <si>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</si>
  <si>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</si>
  <si>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</si>
  <si>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</si>
  <si>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</si>
  <si>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</si>
  <si>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</si>
  <si>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</si>
  <si>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</si>
  <si>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</si>
  <si>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</si>
  <si>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</si>
  <si>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</si>
  <si>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</si>
  <si>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</si>
  <si>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</si>
  <si>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</si>
  <si>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</si>
  <si>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</si>
  <si>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</si>
  <si>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</si>
  <si>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</si>
  <si>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</si>
  <si>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</si>
  <si>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</si>
  <si>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</si>
  <si>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</si>
  <si>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</si>
  <si>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</si>
  <si>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</si>
  <si>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</si>
  <si>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</si>
  <si>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</si>
  <si>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</si>
  <si>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</si>
  <si>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</si>
  <si>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</si>
  <si>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</si>
  <si>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</si>
  <si>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</si>
  <si>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</si>
  <si>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</si>
  <si>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</si>
  <si>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</si>
  <si>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</si>
  <si>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</si>
  <si>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</si>
  <si>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</si>
  <si>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</si>
  <si>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</si>
  <si>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</si>
  <si>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</si>
  <si>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</si>
  <si>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</si>
  <si>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</si>
  <si>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</si>
  <si>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</si>
  <si>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</si>
  <si>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</si>
  <si>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</si>
  <si>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</si>
  <si>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</si>
  <si>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</si>
  <si>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</si>
  <si>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</si>
  <si>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</si>
  <si>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</si>
  <si>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</si>
  <si>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</si>
  <si>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</si>
  <si>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</si>
  <si>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</si>
  <si>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</si>
  <si>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</si>
  <si>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</si>
  <si>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</si>
  <si>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</si>
  <si>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</si>
  <si>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</si>
  <si>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</si>
  <si>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</si>
  <si>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</si>
  <si>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</si>
  <si>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</si>
  <si>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</si>
  <si>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</si>
  <si>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</si>
  <si>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</si>
  <si>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</si>
  <si>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</si>
  <si>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</si>
  <si>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</si>
  <si>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</si>
  <si>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</si>
  <si>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</si>
  <si>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</si>
  <si>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</si>
  <si>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</si>
  <si>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</si>
  <si>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</si>
  <si>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</si>
  <si>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</si>
  <si>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</si>
  <si>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</si>
  <si>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</si>
  <si>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</si>
  <si>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</si>
  <si>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</si>
  <si>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</si>
  <si>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</si>
  <si>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</si>
  <si>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</si>
  <si>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</si>
  <si>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</si>
  <si>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</si>
  <si>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</si>
  <si>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</si>
  <si>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</si>
  <si>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</si>
  <si>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</si>
  <si>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</si>
  <si>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</si>
  <si>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</si>
  <si>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</si>
  <si>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</si>
  <si>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</si>
  <si>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</si>
  <si>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</si>
  <si>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</si>
  <si>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</si>
  <si>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</si>
  <si>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</si>
  <si>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</si>
  <si>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</si>
  <si>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</si>
  <si>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</si>
  <si>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</si>
  <si>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</si>
  <si>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</si>
  <si>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</si>
  <si>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</si>
  <si>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</si>
  <si>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</si>
  <si>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</si>
  <si>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</si>
  <si>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</si>
  <si>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</si>
  <si>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</si>
  <si>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</si>
  <si>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</si>
  <si>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</si>
  <si>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</si>
  <si>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</si>
  <si>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</si>
  <si>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</si>
  <si>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</si>
  <si>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</si>
  <si>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</si>
  <si>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</si>
  <si>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</si>
  <si>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</si>
  <si>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</si>
  <si>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</si>
  <si>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</si>
  <si>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</si>
  <si>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</si>
  <si>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</si>
  <si>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</si>
  <si>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</si>
  <si>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</si>
  <si>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</si>
  <si>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</si>
  <si>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</si>
  <si>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</si>
  <si>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</si>
  <si>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</si>
  <si>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</si>
  <si>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</si>
  <si>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</si>
  <si>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</si>
  <si>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</si>
  <si>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</si>
  <si>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</si>
  <si>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</si>
  <si>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</si>
  <si>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</si>
  <si>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</si>
  <si>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</si>
  <si>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</si>
  <si>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</si>
  <si>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</si>
  <si>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</si>
  <si>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</si>
  <si>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</si>
  <si>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</si>
  <si>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</si>
  <si>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</si>
  <si>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</si>
  <si>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</si>
  <si>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</si>
  <si>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</si>
  <si>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</si>
  <si>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</si>
  <si>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</si>
  <si>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</si>
  <si>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</si>
  <si>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</si>
  <si>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</si>
  <si>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</si>
  <si>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</si>
  <si>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</si>
  <si>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</si>
  <si>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</si>
  <si>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</si>
  <si>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</si>
  <si>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</si>
  <si>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</si>
  <si>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</si>
  <si>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</si>
  <si>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</si>
  <si>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</si>
  <si>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</si>
  <si>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</si>
  <si>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</si>
  <si>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</si>
  <si>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</si>
  <si>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</si>
  <si>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</si>
  <si>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</si>
  <si>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</si>
  <si>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</si>
  <si>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</si>
  <si>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</si>
  <si>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</si>
  <si>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</si>
  <si>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</si>
  <si>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</si>
  <si>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</si>
  <si>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</si>
  <si>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</si>
  <si>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</si>
  <si>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</si>
  <si>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</si>
  <si>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</si>
  <si>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</si>
  <si>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</si>
  <si>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</si>
  <si>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</si>
  <si>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</si>
  <si>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</si>
  <si>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</si>
  <si>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</si>
  <si>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</si>
  <si>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</si>
  <si>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</si>
  <si>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</si>
  <si>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</si>
  <si>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</si>
  <si>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</si>
  <si>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</si>
  <si>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</si>
  <si>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</si>
  <si>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</si>
  <si>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</si>
  <si>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</si>
  <si>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</si>
  <si>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</si>
  <si>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</si>
  <si>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</si>
  <si>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</si>
  <si>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</si>
  <si>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</si>
  <si>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</si>
  <si>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</si>
  <si>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</si>
  <si>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</si>
  <si>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</si>
  <si>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</si>
  <si>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</si>
  <si>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</si>
  <si>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</si>
  <si>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</si>
  <si>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</si>
  <si>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</si>
  <si>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</si>
  <si>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</si>
  <si>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</si>
  <si>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</si>
  <si>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</si>
  <si>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</si>
  <si>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</si>
  <si>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</si>
  <si>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</si>
  <si>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</si>
  <si>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</si>
  <si>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</si>
  <si>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</si>
  <si>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</si>
  <si>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</si>
  <si>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</si>
  <si>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</si>
  <si>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</si>
  <si>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</si>
  <si>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</si>
  <si>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</si>
  <si>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</si>
  <si>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</si>
  <si>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</si>
  <si>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</si>
  <si>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</si>
  <si>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</si>
  <si>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</si>
  <si>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</si>
  <si>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</si>
  <si>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</si>
  <si>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</si>
  <si>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</si>
  <si>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</si>
  <si>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</si>
  <si>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</si>
  <si>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</si>
  <si>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</si>
  <si>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</si>
  <si>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</si>
  <si>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</si>
  <si>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</si>
  <si>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</si>
  <si>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</si>
  <si>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</si>
  <si>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</si>
  <si>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</si>
  <si>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</si>
  <si>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</si>
  <si>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</si>
  <si>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</si>
  <si>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</si>
  <si>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</si>
  <si>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</si>
  <si>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</si>
  <si>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</si>
  <si>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</si>
  <si>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</si>
  <si>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</si>
  <si>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</si>
  <si>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</si>
  <si>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</si>
  <si>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</si>
  <si>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</si>
  <si>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</si>
  <si>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</si>
  <si>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</si>
  <si>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</si>
  <si>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</si>
  <si>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</si>
  <si>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</si>
  <si>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</si>
  <si>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</si>
  <si>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</si>
  <si>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</si>
  <si>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</si>
  <si>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</si>
  <si>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</si>
  <si>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</si>
  <si>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</si>
  <si>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</si>
  <si>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</si>
  <si>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</si>
  <si>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</si>
  <si>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</si>
  <si>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</si>
  <si>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</si>
  <si>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</si>
  <si>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</si>
  <si>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</si>
  <si>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</si>
  <si>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</si>
  <si>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</si>
  <si>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</si>
  <si>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</si>
  <si>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</si>
  <si>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</si>
  <si>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</si>
  <si>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</si>
  <si>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</si>
  <si>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</si>
  <si>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</si>
  <si>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</si>
  <si>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</si>
  <si>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</si>
  <si>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</si>
  <si>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</si>
  <si>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</si>
  <si>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</si>
  <si>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</si>
  <si>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</si>
  <si>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</si>
  <si>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</si>
  <si>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</si>
  <si>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</si>
  <si>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</si>
  <si>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</si>
  <si>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</si>
  <si>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</si>
  <si>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</si>
  <si>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</si>
  <si>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</si>
  <si>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</si>
  <si>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</si>
  <si>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</si>
  <si>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</si>
  <si>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</si>
  <si>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</si>
  <si>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</si>
  <si>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</si>
  <si>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</si>
  <si>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</si>
  <si>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</si>
  <si>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</si>
  <si>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</si>
  <si>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</si>
  <si>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</si>
  <si>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</si>
  <si>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</si>
  <si>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</si>
  <si>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</si>
  <si>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</si>
  <si>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</si>
  <si>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</si>
  <si>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</si>
  <si>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</si>
  <si>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</si>
  <si>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</si>
  <si>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</si>
  <si>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</si>
  <si>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</si>
  <si>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</si>
  <si>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</si>
  <si>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</si>
  <si>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</si>
  <si>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</si>
  <si>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</si>
  <si>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</si>
  <si>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</si>
  <si>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</si>
  <si>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</si>
  <si>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</si>
  <si>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</si>
  <si>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</si>
  <si>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</si>
  <si>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</si>
  <si>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</si>
  <si>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</si>
  <si>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</si>
  <si>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</si>
  <si>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</si>
  <si>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</si>
  <si>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</si>
  <si>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</si>
  <si>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</si>
  <si>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</si>
  <si>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</si>
  <si>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</si>
  <si>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</si>
  <si>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</si>
  <si>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</si>
  <si>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</si>
  <si>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</si>
  <si>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</si>
  <si>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</si>
  <si>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</si>
  <si>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</si>
  <si>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</si>
  <si>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</si>
  <si>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</si>
  <si>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</si>
  <si>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</si>
  <si>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</si>
  <si>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</si>
  <si>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</si>
  <si>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</si>
  <si>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</si>
  <si>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</si>
  <si>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</si>
  <si>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</si>
  <si>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</si>
  <si>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</si>
  <si>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</si>
  <si>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</si>
  <si>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</si>
  <si>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</si>
  <si>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</si>
  <si>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</si>
  <si>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</si>
  <si>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</si>
  <si>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</si>
  <si>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</si>
  <si>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</si>
  <si>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</si>
  <si>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</si>
  <si>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</si>
  <si>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</si>
  <si>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</si>
  <si>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</si>
  <si>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</si>
  <si>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</si>
  <si>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</si>
  <si>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</si>
  <si>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</si>
  <si>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</si>
  <si>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</si>
  <si>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</si>
  <si>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</si>
  <si>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</si>
  <si>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</si>
  <si>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</si>
  <si>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</si>
  <si>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</si>
  <si>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</si>
  <si>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</si>
  <si>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</si>
  <si>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</si>
  <si>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</si>
  <si>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</si>
  <si>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</si>
  <si>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</si>
  <si>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</si>
  <si>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</si>
  <si>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</si>
  <si>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</si>
  <si>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</si>
  <si>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</si>
  <si>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</si>
  <si>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</si>
  <si>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</si>
  <si>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</si>
  <si>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</si>
  <si>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</si>
  <si>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</si>
  <si>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</si>
  <si>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</si>
  <si>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</si>
  <si>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</si>
  <si>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</si>
  <si>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</si>
  <si>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</si>
  <si>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</si>
  <si>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</si>
  <si>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</si>
  <si>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</si>
  <si>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</si>
  <si>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</si>
  <si>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</si>
  <si>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</si>
  <si>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</si>
  <si>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</si>
  <si>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</si>
  <si>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</si>
  <si>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</si>
  <si>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</si>
  <si>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</si>
  <si>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</si>
  <si>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</si>
  <si>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</si>
  <si>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</si>
  <si>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</si>
  <si>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</si>
  <si>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</si>
  <si>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</si>
  <si>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</si>
  <si>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</si>
  <si>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</si>
  <si>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</si>
  <si>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</si>
  <si>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</si>
  <si>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</si>
  <si>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</si>
  <si>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</si>
  <si>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</si>
  <si>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</si>
  <si>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</si>
  <si>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</si>
  <si>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</si>
  <si>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</si>
  <si>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</si>
  <si>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</si>
  <si>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</si>
  <si>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</si>
  <si>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</si>
  <si>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</si>
  <si>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</si>
  <si>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</si>
  <si>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</si>
  <si>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</si>
  <si>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</si>
  <si>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</si>
  <si>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</si>
  <si>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</si>
  <si>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</si>
  <si>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</si>
  <si>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</si>
  <si>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</si>
  <si>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</si>
  <si>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</si>
  <si>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</si>
  <si>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</si>
  <si>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</si>
  <si>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</si>
  <si>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</si>
  <si>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</si>
  <si>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</si>
  <si>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</si>
  <si>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</si>
  <si>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</si>
  <si>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</si>
  <si>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</si>
  <si>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</si>
  <si>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</si>
  <si>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</si>
  <si>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</si>
  <si>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</si>
  <si>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</si>
  <si>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</si>
  <si>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</si>
  <si>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</si>
  <si>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</si>
  <si>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</si>
  <si>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</si>
  <si>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</si>
  <si>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</si>
  <si>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</si>
  <si>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</si>
  <si>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</si>
  <si>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</si>
  <si>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</si>
  <si>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</si>
  <si>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</si>
  <si>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</si>
  <si>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</si>
  <si>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</si>
  <si>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</si>
  <si>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</si>
  <si>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</si>
  <si>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</si>
  <si>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</si>
  <si>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</si>
  <si>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</si>
  <si>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</si>
  <si>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</si>
  <si>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</si>
  <si>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</si>
  <si>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</si>
  <si>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</si>
  <si>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</si>
  <si>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</si>
  <si>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</si>
  <si>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</si>
  <si>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</si>
  <si>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</si>
  <si>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</si>
  <si>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</si>
  <si>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</si>
  <si>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</si>
  <si>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</si>
  <si>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</si>
  <si>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</si>
  <si>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</si>
  <si>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</si>
  <si>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</si>
  <si>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</si>
  <si>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</si>
  <si>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</si>
  <si>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</si>
  <si>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</si>
  <si>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</si>
  <si>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</si>
  <si>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</si>
  <si>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</si>
  <si>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</si>
  <si>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</si>
  <si>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</si>
  <si>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</si>
  <si>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</si>
  <si>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</si>
  <si>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</si>
  <si>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</si>
  <si>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</si>
  <si>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</si>
  <si>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</si>
  <si>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</si>
  <si>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</si>
  <si>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</si>
  <si>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</si>
  <si>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</si>
  <si>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</si>
  <si>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</si>
  <si>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</si>
  <si>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</si>
  <si>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</si>
  <si>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</si>
  <si>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</si>
  <si>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</si>
  <si>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</si>
  <si>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</si>
  <si>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</si>
  <si>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</si>
  <si>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</si>
  <si>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</si>
  <si>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</si>
  <si>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</si>
  <si>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</si>
  <si>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</si>
  <si>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</si>
  <si>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</si>
  <si>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</si>
  <si>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</si>
  <si>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</si>
  <si>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</si>
  <si>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</si>
  <si>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</si>
  <si>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</si>
  <si>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</si>
  <si>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</si>
  <si>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</si>
  <si>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</si>
  <si>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</si>
  <si>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</si>
  <si>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</si>
  <si>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</si>
  <si>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</si>
  <si>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</si>
  <si>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</si>
  <si>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</si>
  <si>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</si>
  <si>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</si>
  <si>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</si>
  <si>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</si>
  <si>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</si>
  <si>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</si>
  <si>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</si>
  <si>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</si>
  <si>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</si>
  <si>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</si>
  <si>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</si>
  <si>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</si>
  <si>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</si>
  <si>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</si>
  <si>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</si>
  <si>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</si>
  <si>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</si>
  <si>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</si>
  <si>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</si>
  <si>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</si>
  <si>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</si>
  <si>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</si>
  <si>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</si>
  <si>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</si>
  <si>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</si>
  <si>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</si>
  <si>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</si>
  <si>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</si>
  <si>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</si>
  <si>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</si>
  <si>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</si>
  <si>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</si>
  <si>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</si>
  <si>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</si>
  <si>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</si>
  <si>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</si>
  <si>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</si>
  <si>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</si>
  <si>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</si>
  <si>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</si>
  <si>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</si>
  <si>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</si>
  <si>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</si>
  <si>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</si>
  <si>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</si>
  <si>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</si>
  <si>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</si>
  <si>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</si>
  <si>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</si>
  <si>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</si>
  <si>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</si>
  <si>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</si>
  <si>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</si>
  <si>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</si>
  <si>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</si>
  <si>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</si>
  <si>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</si>
  <si>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</si>
  <si>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</si>
  <si>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</si>
  <si>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</si>
  <si>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</si>
  <si>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</si>
  <si>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</si>
  <si>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</si>
  <si>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</si>
  <si>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</si>
  <si>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</si>
  <si>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</si>
  <si>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</si>
  <si>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</si>
  <si>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</si>
  <si>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</si>
  <si>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</si>
  <si>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</si>
  <si>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</si>
  <si>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</si>
  <si>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</si>
  <si>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</si>
  <si>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</si>
  <si>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</si>
  <si>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</si>
  <si>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</si>
  <si>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</si>
  <si>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</si>
  <si>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</si>
  <si>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</si>
  <si>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</si>
  <si>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</si>
  <si>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</si>
  <si>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</si>
  <si>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</si>
  <si>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</si>
  <si>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</si>
  <si>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</si>
  <si>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</si>
  <si>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</si>
  <si>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</si>
  <si>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</si>
  <si>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</si>
  <si>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</si>
  <si>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</si>
  <si>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</si>
  <si>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</si>
  <si>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</si>
  <si>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</si>
  <si>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</si>
  <si>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</si>
  <si>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</si>
  <si>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</si>
  <si>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</si>
  <si>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</si>
  <si>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</si>
  <si>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</si>
  <si>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</si>
  <si>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</si>
  <si>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</si>
  <si>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</si>
  <si>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</si>
  <si>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</si>
  <si>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</si>
  <si>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</si>
  <si>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</si>
  <si>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</si>
  <si>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</si>
  <si>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</si>
  <si>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</si>
  <si>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</si>
  <si>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</si>
  <si>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</si>
  <si>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</si>
  <si>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</si>
  <si>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</si>
  <si>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</si>
  <si>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</si>
  <si>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</si>
  <si>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</si>
  <si>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</si>
  <si>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</si>
  <si>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</si>
  <si>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</si>
  <si>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</si>
  <si>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</si>
  <si>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</si>
  <si>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</si>
  <si>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</si>
  <si>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</si>
  <si>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</si>
  <si>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</si>
  <si>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</si>
  <si>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</si>
  <si>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</si>
  <si>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</si>
  <si>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</si>
  <si>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</si>
  <si>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</si>
  <si>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</si>
  <si>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</si>
  <si>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</si>
  <si>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</si>
  <si>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</si>
  <si>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</si>
  <si>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</si>
  <si>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</si>
  <si>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</si>
  <si>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</si>
  <si>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</si>
  <si>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</si>
  <si>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</si>
  <si>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</si>
  <si>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</si>
  <si>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</si>
  <si>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</si>
  <si>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</si>
  <si>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</si>
  <si>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</si>
  <si>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</si>
  <si>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</si>
  <si>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</si>
  <si>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</si>
  <si>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</si>
  <si>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</si>
  <si>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</si>
  <si>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</si>
  <si>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</si>
  <si>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</si>
  <si>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</si>
  <si>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</si>
  <si>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</si>
  <si>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</si>
  <si>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</si>
  <si>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</si>
  <si>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</si>
  <si>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</si>
  <si>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</si>
  <si>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</si>
  <si>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</si>
  <si>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</si>
  <si>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</si>
  <si>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</si>
  <si>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</si>
  <si>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</si>
  <si>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</si>
  <si>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</si>
  <si>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</si>
  <si>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</si>
  <si>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</si>
  <si>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</si>
  <si>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</si>
  <si>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</si>
  <si>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</si>
  <si>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</si>
  <si>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</si>
  <si>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</si>
  <si>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</si>
  <si>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</si>
  <si>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</si>
  <si>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</si>
  <si>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</si>
  <si>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</si>
  <si>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</si>
  <si>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</si>
  <si>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</si>
  <si>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</si>
  <si>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</si>
  <si>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</si>
  <si>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</si>
  <si>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</si>
  <si>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</si>
  <si>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</si>
  <si>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</si>
  <si>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</si>
  <si>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</si>
  <si>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</si>
  <si>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</si>
  <si>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</si>
  <si>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</si>
  <si>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</si>
  <si>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</si>
  <si>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</si>
  <si>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</si>
  <si>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</si>
  <si>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</si>
  <si>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</si>
  <si>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</si>
  <si>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</si>
  <si>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</si>
  <si>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</si>
  <si>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</si>
  <si>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</si>
  <si>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</si>
  <si>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</si>
  <si>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</si>
  <si>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</si>
  <si>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</si>
  <si>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</si>
  <si>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</si>
  <si>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</si>
  <si>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</si>
  <si>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</si>
  <si>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</si>
  <si>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</si>
  <si>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</si>
  <si>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</si>
  <si>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</si>
  <si>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</si>
  <si>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</si>
  <si>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</si>
  <si>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</si>
  <si>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</si>
  <si>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</si>
  <si>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</si>
  <si>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</si>
  <si>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</si>
  <si>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</si>
  <si>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</si>
  <si>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</si>
  <si>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</si>
  <si>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</si>
  <si>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</si>
  <si>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</si>
  <si>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</si>
  <si>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</si>
  <si>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</si>
  <si>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</si>
  <si>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</si>
  <si>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</si>
  <si>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</si>
  <si>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</si>
  <si>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</si>
  <si>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</si>
  <si>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</si>
  <si>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</si>
  <si>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</si>
  <si>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</si>
  <si>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</si>
  <si>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</si>
  <si>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</si>
  <si>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</si>
  <si>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</si>
  <si>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</si>
  <si>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</si>
  <si>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</si>
  <si>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</si>
  <si>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</si>
  <si>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</si>
  <si>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</si>
  <si>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</si>
  <si>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</si>
  <si>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</si>
  <si>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</si>
  <si>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</si>
  <si>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</si>
  <si>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</si>
  <si>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</si>
  <si>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</si>
  <si>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</si>
  <si>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</si>
  <si>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</si>
  <si>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</si>
  <si>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</si>
  <si>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</si>
  <si>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</si>
  <si>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</si>
  <si>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</si>
  <si>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</si>
  <si>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</si>
  <si>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</si>
  <si>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</si>
  <si>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</si>
  <si>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</si>
  <si>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</si>
  <si>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</si>
  <si>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</si>
  <si>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</si>
  <si>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</si>
  <si>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</si>
  <si>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</si>
  <si>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</si>
  <si>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</si>
  <si>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</si>
  <si>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</si>
  <si>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</si>
  <si>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</si>
  <si>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</si>
  <si>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</si>
  <si>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</si>
  <si>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</si>
  <si>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</si>
  <si>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</si>
  <si>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</si>
  <si>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</si>
  <si>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</si>
  <si>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</si>
  <si>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</si>
  <si>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</si>
  <si>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</si>
  <si>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</si>
  <si>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</si>
  <si>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</si>
  <si>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</si>
  <si>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</si>
  <si>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</si>
  <si>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</si>
  <si>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</si>
  <si>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</si>
  <si>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</si>
  <si>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</si>
  <si>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</si>
  <si>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</si>
  <si>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</si>
  <si>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</si>
  <si>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</si>
  <si>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</si>
  <si>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</si>
  <si>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</si>
  <si>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</si>
  <si>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</si>
  <si>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</si>
  <si>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</si>
  <si>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</si>
  <si>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</si>
  <si>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</si>
  <si>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</si>
  <si>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</si>
  <si>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</si>
  <si>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</si>
  <si>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</si>
  <si>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</si>
  <si>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</si>
  <si>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</si>
  <si>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</si>
  <si>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</si>
  <si>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</si>
  <si>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</si>
  <si>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</si>
  <si>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</si>
  <si>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</si>
  <si>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</si>
  <si>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</si>
  <si>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</si>
  <si>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</si>
  <si>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</si>
  <si>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</si>
  <si>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</si>
  <si>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</si>
  <si>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</si>
  <si>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</si>
  <si>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</si>
  <si>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</si>
  <si>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</si>
  <si>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</si>
  <si>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</si>
  <si>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</si>
  <si>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</si>
  <si>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</si>
  <si>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</si>
  <si>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</si>
  <si>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</si>
  <si>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</si>
  <si>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</si>
  <si>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</si>
  <si>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</si>
  <si>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</si>
  <si>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</si>
  <si>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</si>
  <si>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</si>
  <si>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</si>
  <si>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</si>
  <si>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</si>
  <si>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</si>
  <si>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</si>
  <si>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</si>
  <si>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</si>
  <si>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</si>
  <si>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</si>
  <si>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</si>
  <si>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</si>
  <si>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</si>
  <si>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</si>
  <si>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</si>
  <si>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</si>
  <si>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</si>
  <si>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</si>
  <si>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</si>
  <si>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</si>
  <si>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</si>
  <si>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</si>
  <si>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</si>
  <si>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</si>
  <si>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</si>
  <si>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</si>
  <si>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</si>
  <si>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</si>
  <si>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</si>
  <si>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</si>
  <si>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</si>
  <si>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</si>
  <si>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</si>
  <si>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</si>
  <si>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</si>
  <si>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</si>
  <si>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</si>
  <si>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</si>
  <si>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</si>
  <si>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</si>
  <si>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</si>
  <si>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</si>
  <si>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</si>
  <si>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</si>
  <si>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</si>
  <si>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</si>
  <si>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</si>
  <si>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</si>
  <si>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</si>
  <si>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</si>
  <si>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</si>
  <si>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</si>
  <si>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</si>
  <si>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</si>
  <si>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</si>
  <si>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</si>
  <si>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</si>
  <si>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</si>
  <si>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</si>
  <si>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</si>
  <si>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</si>
  <si>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</si>
  <si>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</si>
  <si>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</si>
  <si>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</si>
  <si>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</si>
  <si>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</si>
  <si>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</si>
  <si>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</si>
  <si>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</si>
  <si>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</si>
  <si>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</si>
  <si>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</si>
  <si>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</si>
  <si>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</si>
  <si>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</si>
  <si>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</si>
  <si>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</si>
  <si>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</si>
  <si>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</si>
  <si>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</si>
  <si>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</si>
  <si>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</si>
  <si>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</si>
  <si>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</si>
  <si>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</si>
  <si>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</si>
  <si>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</si>
  <si>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</si>
  <si>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</si>
  <si>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</si>
  <si>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</si>
  <si>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</si>
  <si>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</si>
  <si>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</si>
  <si>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</si>
  <si>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</si>
  <si>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</si>
  <si>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</si>
  <si>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</si>
  <si>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</si>
  <si>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</si>
  <si>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</si>
  <si>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</si>
  <si>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</si>
  <si>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</si>
  <si>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</si>
  <si>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</si>
  <si>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</si>
  <si>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</si>
  <si>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</si>
  <si>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</si>
  <si>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</si>
  <si>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</si>
  <si>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</si>
  <si>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</si>
  <si>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</si>
  <si>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</si>
  <si>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</si>
  <si>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</si>
  <si>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</si>
  <si>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</si>
  <si>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</si>
  <si>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</si>
  <si>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</si>
  <si>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</si>
  <si>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</si>
  <si>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</si>
  <si>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</si>
  <si>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</si>
  <si>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</si>
  <si>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</si>
  <si>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</si>
  <si>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</si>
  <si>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</si>
  <si>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</si>
  <si>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</si>
  <si>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</si>
  <si>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</si>
  <si>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</si>
  <si>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</si>
  <si>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</si>
  <si>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</si>
  <si>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</si>
  <si>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</si>
  <si>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</si>
  <si>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</si>
  <si>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</si>
  <si>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</si>
  <si>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</si>
  <si>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</si>
  <si>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</si>
  <si>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</si>
  <si>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</si>
  <si>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</si>
  <si>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</si>
  <si>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</si>
  <si>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</si>
  <si>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</si>
  <si>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</si>
  <si>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</si>
  <si>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</si>
  <si>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</si>
  <si>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</si>
  <si>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</si>
  <si>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</si>
  <si>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</si>
  <si>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</si>
  <si>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</si>
  <si>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</si>
  <si>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</si>
  <si>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</si>
  <si>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</si>
  <si>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</si>
  <si>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</si>
  <si>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</si>
  <si>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</si>
  <si>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</si>
  <si>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</si>
  <si>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</si>
  <si>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</si>
  <si>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</si>
  <si>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</si>
  <si>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</si>
  <si>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</si>
  <si>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</si>
  <si>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</si>
  <si>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</si>
  <si>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</si>
  <si>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</si>
  <si>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</si>
  <si>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</si>
  <si>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</si>
  <si>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</si>
  <si>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</si>
  <si>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</si>
  <si>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</si>
  <si>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</si>
  <si>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</si>
  <si>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</si>
  <si>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</si>
  <si>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</si>
  <si>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</si>
  <si>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</si>
  <si>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</si>
  <si>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</si>
  <si>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</si>
  <si>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</si>
  <si>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</si>
  <si>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</si>
  <si>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</si>
  <si>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</si>
  <si>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</si>
  <si>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</si>
  <si>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</si>
  <si>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</si>
  <si>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</si>
  <si>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</si>
  <si>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</si>
  <si>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</si>
  <si>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</si>
  <si>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</si>
  <si>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</si>
  <si>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</si>
  <si>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</si>
  <si>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</si>
  <si>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</si>
  <si>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</si>
  <si>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</si>
  <si>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</si>
  <si>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</si>
  <si>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</si>
  <si>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</si>
  <si>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</si>
  <si>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</si>
  <si>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</si>
  <si>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</si>
  <si>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</si>
  <si>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</si>
  <si>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</si>
  <si>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</si>
  <si>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</si>
  <si>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</si>
  <si>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</si>
  <si>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</si>
  <si>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</si>
  <si>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</si>
  <si>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</si>
  <si>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</si>
  <si>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</si>
  <si>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</si>
  <si>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</si>
  <si>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</si>
  <si>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</si>
  <si>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</si>
  <si>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</si>
  <si>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</si>
  <si>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</si>
  <si>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</si>
  <si>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</si>
  <si>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</si>
  <si>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</si>
  <si>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</si>
  <si>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</si>
  <si>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</si>
  <si>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</si>
  <si>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</si>
  <si>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</si>
  <si>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</si>
  <si>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</si>
  <si>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</si>
  <si>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</si>
  <si>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</si>
  <si>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</si>
  <si>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</si>
  <si>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</si>
  <si>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</si>
  <si>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</si>
  <si>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</si>
  <si>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</si>
  <si>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</si>
  <si>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</si>
  <si>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</si>
  <si>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</si>
  <si>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</si>
  <si>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</si>
  <si>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</si>
  <si>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</si>
  <si>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</si>
  <si>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</si>
  <si>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</si>
  <si>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</si>
  <si>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</si>
  <si>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</si>
  <si>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</si>
  <si>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</si>
  <si>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</si>
  <si>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</si>
  <si>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</si>
  <si>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</si>
  <si>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</si>
  <si>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</si>
  <si>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</si>
  <si>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</si>
  <si>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</si>
  <si>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</si>
  <si>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</si>
  <si>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</si>
  <si>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</si>
  <si>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</si>
  <si>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</si>
  <si>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</si>
  <si>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</si>
  <si>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</si>
  <si>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</si>
  <si>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</si>
  <si>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</si>
  <si>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</si>
  <si>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</si>
  <si>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</si>
  <si>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</si>
  <si>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</si>
  <si>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</si>
  <si>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</si>
  <si>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</si>
  <si>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</si>
  <si>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</si>
  <si>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</si>
  <si>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</si>
  <si>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</si>
  <si>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</si>
  <si>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</si>
  <si>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</si>
  <si>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</si>
  <si>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</si>
  <si>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</si>
  <si>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</si>
  <si>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</si>
  <si>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</si>
  <si>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</si>
  <si>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</si>
  <si>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</si>
  <si>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</si>
  <si>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</si>
  <si>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</si>
  <si>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</si>
  <si>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</si>
  <si>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</si>
  <si>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</si>
  <si>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</si>
  <si>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</si>
  <si>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</si>
  <si>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</si>
  <si>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</si>
  <si>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</si>
  <si>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</si>
  <si>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</si>
  <si>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</si>
  <si>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</si>
  <si>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</si>
  <si>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</si>
  <si>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</si>
  <si>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</si>
  <si>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</si>
  <si>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</si>
  <si>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</si>
  <si>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</si>
  <si>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</si>
  <si>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</si>
  <si>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</si>
  <si>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</si>
  <si>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</si>
  <si>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</si>
  <si>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</si>
  <si>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</si>
  <si>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</si>
  <si>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</si>
  <si>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</si>
  <si>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</si>
  <si>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</si>
  <si>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</si>
  <si>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</si>
  <si>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</si>
  <si>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</si>
  <si>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</si>
  <si>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</si>
  <si>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</si>
  <si>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</si>
  <si>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</si>
  <si>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</si>
  <si>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</si>
  <si>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</si>
  <si>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</si>
  <si>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</si>
  <si>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</si>
  <si>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</si>
  <si>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</si>
  <si>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</si>
  <si>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</si>
  <si>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</si>
  <si>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</si>
  <si>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</si>
  <si>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</si>
  <si>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</si>
  <si>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</si>
  <si>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</si>
  <si>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</si>
  <si>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</si>
  <si>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</si>
  <si>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</si>
  <si>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</si>
  <si>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</si>
  <si>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</si>
  <si>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</si>
  <si>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</si>
  <si>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</si>
  <si>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</si>
  <si>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</si>
  <si>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</si>
  <si>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</si>
  <si>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</si>
  <si>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</si>
  <si>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</si>
  <si>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</si>
  <si>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</si>
  <si>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</si>
  <si>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</si>
  <si>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</si>
  <si>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</si>
  <si>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</si>
  <si>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</si>
  <si>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</si>
  <si>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</si>
  <si>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</si>
  <si>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</si>
  <si>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</si>
  <si>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</si>
  <si>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</si>
  <si>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</si>
  <si>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</si>
  <si>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</si>
  <si>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</si>
  <si>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</si>
  <si>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</si>
  <si>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</si>
  <si>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</si>
  <si>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</si>
  <si>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</si>
  <si>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</si>
  <si>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</si>
  <si>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</si>
  <si>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</si>
  <si>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</si>
  <si>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</si>
  <si>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</si>
  <si>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</si>
  <si>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</si>
  <si>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</si>
  <si>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</si>
  <si>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</si>
  <si>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</si>
  <si>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</si>
  <si>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</si>
  <si>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</si>
  <si>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</si>
  <si>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</si>
  <si>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</si>
  <si>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</si>
  <si>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</si>
  <si>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</si>
  <si>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</si>
  <si>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</si>
  <si>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</si>
  <si>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</si>
  <si>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</si>
  <si>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</si>
  <si>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</si>
  <si>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</si>
  <si>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</si>
  <si>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</si>
  <si>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</si>
  <si>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</si>
  <si>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</si>
  <si>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</si>
  <si>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</si>
  <si>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</si>
  <si>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</si>
  <si>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</si>
  <si>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</si>
  <si>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</si>
  <si>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</si>
  <si>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</si>
  <si>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</si>
  <si>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</si>
  <si>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</si>
  <si>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</si>
  <si>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</si>
  <si>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</si>
  <si>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</si>
  <si>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</si>
  <si>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</si>
  <si>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</si>
  <si>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</si>
  <si>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</si>
  <si>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</si>
  <si>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</si>
  <si>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</si>
  <si>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</si>
  <si>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</si>
  <si>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</si>
  <si>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</si>
  <si>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</si>
  <si>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</si>
  <si>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</si>
  <si>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</si>
  <si>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</si>
  <si>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</si>
  <si>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</si>
  <si>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</si>
  <si>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</si>
  <si>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</si>
  <si>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</si>
  <si>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</si>
  <si>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</si>
  <si>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</si>
  <si>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</si>
  <si>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</si>
  <si>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</si>
  <si>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</si>
  <si>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</si>
  <si>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</si>
  <si>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</si>
  <si>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</si>
  <si>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</si>
  <si>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</si>
  <si>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</si>
  <si>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</si>
  <si>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</si>
  <si>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</si>
  <si>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</si>
  <si>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</si>
  <si>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</si>
  <si>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</si>
  <si>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</si>
  <si>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</si>
  <si>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</si>
  <si>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</si>
  <si>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</si>
  <si>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</si>
  <si>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</si>
  <si>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</si>
  <si>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</si>
  <si>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</si>
  <si>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</si>
  <si>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</si>
  <si>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</si>
  <si>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</si>
  <si>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</si>
  <si>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</si>
  <si>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</si>
  <si>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</si>
  <si>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</si>
  <si>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</si>
  <si>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</si>
  <si>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</si>
  <si>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</si>
  <si>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</si>
  <si>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</si>
  <si>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</si>
  <si>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</si>
  <si>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</si>
  <si>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</si>
  <si>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</si>
  <si>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</si>
  <si>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</si>
  <si>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</si>
  <si>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</si>
  <si>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</si>
  <si>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</si>
  <si>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</si>
  <si>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</si>
  <si>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</si>
  <si>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</si>
  <si>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</si>
  <si>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</si>
  <si>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</si>
  <si>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</si>
  <si>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</si>
  <si>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</si>
  <si>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</si>
  <si>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</si>
  <si>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</si>
  <si>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</si>
  <si>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</si>
  <si>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</si>
  <si>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</si>
  <si>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</si>
  <si>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</si>
  <si>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</si>
  <si>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</si>
  <si>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</si>
  <si>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</si>
  <si>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</si>
  <si>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</si>
  <si>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</si>
  <si>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</si>
  <si>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</si>
  <si>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</si>
  <si>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</si>
  <si>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</si>
  <si>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</si>
  <si>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</si>
  <si>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</si>
  <si>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</si>
  <si>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</si>
  <si>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</si>
  <si>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</si>
  <si>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</si>
  <si>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</si>
  <si>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</si>
  <si>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</si>
  <si>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</si>
  <si>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</si>
  <si>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</si>
  <si>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</si>
  <si>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</si>
  <si>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</si>
  <si>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</si>
  <si>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</si>
  <si>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</si>
  <si>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</si>
  <si>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</si>
  <si>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</si>
  <si>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</si>
  <si>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</si>
  <si>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</si>
  <si>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</si>
  <si>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</si>
  <si>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</si>
  <si>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</si>
  <si>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</si>
  <si>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</si>
  <si>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</si>
  <si>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</si>
  <si>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</si>
  <si>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</si>
  <si>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</si>
  <si>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</si>
  <si>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</si>
  <si>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</si>
  <si>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</si>
  <si>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</si>
  <si>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</si>
  <si>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</si>
  <si>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</si>
  <si>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</si>
  <si>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</si>
  <si>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</si>
  <si>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</si>
  <si>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</si>
  <si>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</si>
  <si>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</si>
  <si>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</si>
  <si>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</si>
  <si>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</si>
  <si>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</si>
  <si>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</si>
  <si>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</si>
  <si>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</si>
  <si>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</si>
  <si>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</si>
  <si>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</si>
  <si>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</si>
  <si>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</si>
  <si>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</si>
  <si>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</si>
  <si>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</si>
  <si>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</si>
  <si>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</si>
  <si>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</si>
  <si>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</si>
  <si>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</si>
  <si>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</si>
  <si>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</si>
  <si>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</si>
  <si>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</si>
  <si>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</si>
  <si>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</si>
  <si>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</si>
  <si>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</si>
  <si>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</si>
  <si>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</si>
  <si>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</si>
  <si>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</si>
  <si>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</si>
  <si>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</si>
  <si>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</si>
  <si>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</si>
  <si>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</si>
  <si>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</si>
  <si>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</si>
  <si>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</si>
  <si>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</si>
  <si>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</si>
  <si>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</si>
  <si>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</si>
  <si>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</si>
  <si>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</si>
  <si>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</si>
  <si>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</si>
  <si>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</si>
  <si>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</si>
  <si>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</si>
  <si>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</si>
  <si>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</si>
  <si>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</si>
  <si>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</si>
  <si>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</si>
  <si>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</si>
  <si>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</si>
  <si>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</si>
  <si>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</si>
  <si>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</si>
  <si>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</si>
  <si>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</si>
  <si>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</si>
  <si>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</si>
  <si>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</si>
  <si>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</si>
  <si>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</si>
  <si>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</si>
  <si>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</si>
  <si>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</si>
  <si>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</si>
  <si>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</si>
  <si>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</si>
  <si>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</si>
  <si>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</si>
  <si>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</si>
  <si>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</si>
  <si>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</si>
  <si>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</si>
  <si>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</si>
  <si>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</si>
  <si>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</si>
  <si>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</si>
  <si>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</si>
  <si>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</si>
  <si>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</si>
  <si>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</si>
  <si>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</si>
  <si>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</si>
  <si>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</si>
  <si>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</si>
  <si>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</si>
  <si>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</si>
  <si>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</si>
  <si>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</si>
  <si>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</si>
  <si>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</si>
  <si>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</si>
  <si>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</si>
  <si>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</si>
  <si>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</si>
  <si>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</si>
  <si>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</si>
  <si>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</si>
  <si>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</si>
  <si>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</si>
  <si>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</si>
  <si>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</si>
  <si>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</si>
  <si>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</si>
  <si>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</si>
  <si>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</si>
  <si>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</si>
  <si>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</si>
  <si>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</si>
  <si>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</si>
  <si>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</si>
  <si>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</si>
  <si>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</si>
  <si>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</si>
  <si>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</si>
  <si>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</si>
  <si>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</si>
  <si>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</si>
  <si>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</si>
  <si>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</si>
  <si>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</si>
  <si>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</si>
  <si>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</si>
  <si>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</si>
  <si>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</si>
  <si>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</si>
  <si>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</si>
  <si>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</si>
  <si>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</si>
  <si>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</si>
  <si>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</si>
  <si>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</si>
  <si>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</si>
  <si>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</si>
  <si>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</si>
  <si>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</si>
  <si>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</si>
  <si>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</si>
  <si>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</si>
  <si>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</si>
  <si>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</si>
  <si>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</si>
  <si>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</si>
  <si>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</si>
  <si>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</si>
  <si>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</si>
  <si>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</si>
  <si>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</si>
  <si>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</si>
  <si>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</si>
  <si>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</si>
  <si>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</si>
  <si>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</si>
  <si>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</si>
  <si>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</si>
  <si>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</si>
  <si>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</si>
  <si>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</si>
  <si>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</si>
  <si>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</si>
  <si>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</si>
  <si>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</si>
  <si>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</si>
  <si>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</si>
  <si>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</si>
  <si>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</si>
  <si>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</si>
  <si>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</si>
  <si>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</si>
  <si>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</si>
  <si>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</si>
  <si>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</si>
  <si>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</si>
  <si>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</si>
  <si>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</si>
  <si>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</si>
  <si>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</si>
  <si>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</si>
  <si>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</si>
  <si>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</si>
  <si>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</si>
  <si>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</si>
  <si>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</si>
  <si>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</si>
  <si>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</si>
  <si>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</si>
  <si>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</si>
  <si>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</si>
  <si>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</si>
  <si>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</si>
  <si>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</si>
  <si>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</si>
  <si>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</si>
  <si>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</si>
  <si>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</si>
  <si>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</si>
  <si>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</si>
  <si>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</si>
  <si>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</si>
  <si>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</si>
  <si>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</si>
  <si>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</si>
  <si>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</si>
  <si>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</si>
  <si>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</si>
  <si>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</si>
  <si>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</si>
  <si>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</si>
  <si>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</si>
  <si>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</si>
  <si>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</si>
  <si>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</si>
  <si>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</si>
  <si>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</si>
  <si>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</si>
  <si>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</si>
  <si>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</si>
  <si>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</si>
  <si>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</si>
  <si>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</si>
  <si>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</si>
  <si>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</si>
  <si>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</si>
  <si>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</si>
  <si>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</si>
  <si>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</si>
  <si>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</si>
  <si>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</si>
  <si>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</si>
  <si>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</si>
  <si>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</si>
  <si>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</si>
  <si>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</si>
  <si>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</si>
  <si>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</si>
  <si>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</si>
  <si>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</si>
  <si>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</si>
  <si>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</si>
  <si>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</si>
  <si>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</si>
  <si>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</si>
  <si>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</si>
  <si>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</si>
  <si>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</si>
  <si>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</si>
  <si>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</si>
  <si>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</si>
  <si>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</si>
  <si>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</si>
  <si>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</si>
  <si>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</si>
  <si>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</si>
  <si>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</si>
  <si>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</si>
  <si>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</si>
  <si>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</si>
  <si>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</si>
  <si>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</si>
  <si>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</si>
  <si>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</si>
  <si>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</si>
  <si>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</si>
  <si>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</si>
  <si>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</si>
  <si>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</si>
  <si>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</si>
  <si>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</si>
  <si>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</si>
  <si>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</si>
  <si>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</si>
  <si>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</si>
  <si>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</si>
  <si>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</si>
  <si>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</si>
  <si>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</si>
  <si>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</si>
  <si>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</si>
  <si>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</si>
  <si>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</si>
  <si>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</si>
  <si>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</si>
  <si>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</si>
  <si>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</si>
  <si>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</si>
  <si>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</si>
  <si>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</si>
  <si>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</si>
  <si>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</si>
  <si>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</si>
  <si>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</si>
  <si>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</si>
  <si>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</si>
  <si>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</si>
  <si>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</si>
  <si>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</si>
  <si>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</si>
  <si>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</si>
  <si>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</si>
  <si>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</si>
  <si>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</si>
  <si>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</si>
  <si>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</si>
  <si>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</si>
  <si>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</si>
  <si>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</si>
  <si>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</si>
  <si>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</si>
  <si>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</si>
  <si>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</si>
  <si>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</si>
  <si>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</si>
  <si>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</si>
  <si>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</si>
  <si>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</si>
  <si>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</si>
  <si>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</si>
  <si>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</si>
  <si>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</si>
  <si>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</si>
  <si>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</si>
  <si>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</si>
  <si>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</si>
  <si>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</si>
  <si>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</si>
  <si>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</si>
  <si>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</si>
  <si>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</si>
  <si>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</si>
  <si>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</si>
  <si>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</si>
  <si>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</si>
  <si>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</si>
  <si>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</si>
  <si>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</si>
  <si>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</si>
  <si>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</si>
  <si>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</si>
  <si>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</si>
  <si>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</si>
  <si>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</si>
  <si>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</si>
  <si>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</si>
  <si>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</si>
  <si>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</si>
  <si>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</si>
  <si>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</si>
  <si>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</si>
  <si>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</si>
  <si>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</si>
  <si>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</si>
  <si>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</si>
  <si>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</si>
  <si>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</si>
  <si>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</si>
  <si>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</si>
  <si>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</si>
  <si>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</si>
  <si>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</si>
  <si>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</si>
  <si>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</si>
  <si>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</si>
  <si>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</si>
  <si>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</si>
  <si>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</si>
  <si>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</si>
  <si>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</si>
  <si>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</si>
  <si>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</si>
  <si>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</si>
  <si>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</si>
  <si>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</si>
  <si>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</si>
  <si>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</si>
  <si>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</si>
  <si>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</si>
  <si>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</si>
  <si>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</si>
  <si>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</si>
  <si>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</si>
  <si>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</si>
  <si>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</si>
  <si>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</si>
  <si>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</si>
  <si>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</si>
  <si>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</si>
  <si>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</si>
  <si>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</si>
  <si>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</si>
  <si>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</si>
  <si>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</si>
  <si>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</si>
  <si>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</si>
  <si>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</si>
  <si>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</si>
  <si>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</si>
  <si>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</si>
  <si>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</si>
  <si>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</si>
  <si>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</si>
  <si>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</si>
  <si>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</si>
  <si>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</si>
  <si>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</si>
  <si>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</si>
  <si>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</si>
  <si>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</si>
  <si>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</si>
  <si>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</si>
  <si>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</si>
  <si>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</si>
  <si>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</si>
  <si>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</si>
  <si>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</si>
  <si>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</si>
  <si>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</si>
  <si>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</si>
  <si>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</si>
  <si>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</si>
  <si>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</si>
  <si>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</si>
  <si>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</si>
  <si>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</si>
  <si>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</si>
  <si>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</si>
  <si>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</si>
  <si>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</si>
  <si>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</si>
  <si>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</si>
  <si>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</si>
  <si>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</si>
  <si>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</si>
  <si>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</si>
  <si>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</si>
  <si>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</si>
  <si>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</si>
  <si>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</si>
  <si>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</si>
  <si>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</si>
  <si>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</si>
  <si>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</si>
  <si>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</si>
  <si>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</si>
  <si>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</si>
  <si>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</si>
  <si>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</si>
  <si>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</si>
  <si>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</si>
  <si>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</si>
  <si>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</si>
  <si>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</si>
  <si>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</si>
  <si>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</si>
  <si>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</si>
  <si>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</si>
  <si>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</si>
  <si>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</si>
  <si>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</si>
  <si>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</si>
  <si>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</si>
  <si>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</si>
  <si>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</si>
  <si>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</si>
  <si>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</si>
  <si>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</si>
  <si>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</si>
  <si>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</si>
  <si>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</si>
  <si>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</si>
  <si>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</si>
  <si>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</si>
  <si>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</si>
  <si>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</si>
  <si>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</si>
  <si>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</si>
  <si>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</si>
  <si>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</si>
  <si>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</si>
  <si>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</si>
  <si>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</si>
  <si>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</si>
  <si>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</si>
  <si>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</si>
  <si>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</si>
  <si>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</si>
  <si>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</si>
  <si>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</si>
  <si>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</si>
  <si>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</si>
  <si>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</si>
  <si>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</si>
  <si>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</si>
  <si>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</si>
  <si>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</si>
  <si>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</si>
  <si>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</si>
  <si>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</si>
  <si>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</si>
  <si>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</si>
  <si>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</si>
  <si>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</si>
  <si>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</si>
  <si>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</si>
  <si>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</si>
  <si>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</si>
  <si>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</si>
  <si>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</si>
  <si>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</si>
  <si>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</si>
  <si>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</si>
  <si>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</si>
  <si>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</si>
  <si>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</si>
  <si>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</si>
  <si>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</si>
  <si>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</si>
  <si>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</si>
  <si>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</si>
  <si>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</si>
  <si>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</si>
  <si>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</si>
  <si>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</si>
  <si>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</si>
  <si>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</si>
  <si>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</si>
  <si>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</si>
  <si>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</si>
  <si>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</si>
  <si>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</si>
  <si>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</si>
  <si>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</si>
  <si>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</si>
  <si>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</si>
  <si>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</si>
  <si>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</si>
  <si>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</si>
  <si>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</si>
  <si>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</si>
  <si>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</si>
  <si>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</si>
  <si>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</si>
  <si>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</si>
  <si>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</si>
  <si>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</si>
  <si>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</si>
  <si>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</si>
  <si>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</si>
  <si>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</si>
  <si>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</si>
  <si>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</si>
  <si>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</si>
  <si>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</si>
  <si>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</si>
  <si>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</si>
  <si>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</si>
  <si>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</si>
  <si>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</si>
  <si>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</si>
  <si>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</si>
  <si>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</si>
  <si>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</si>
  <si>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</si>
  <si>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</si>
  <si>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</si>
  <si>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</si>
  <si>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</si>
  <si>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</si>
  <si>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</si>
  <si>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</si>
  <si>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</si>
  <si>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</si>
  <si>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</si>
  <si>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</si>
  <si>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</si>
  <si>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</si>
  <si>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</si>
  <si>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</si>
  <si>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</si>
  <si>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</si>
  <si>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</si>
  <si>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</si>
  <si>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</si>
  <si>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</si>
  <si>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</si>
  <si>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</si>
  <si>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</si>
  <si>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</si>
  <si>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</si>
  <si>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</si>
  <si>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</si>
  <si>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</si>
  <si>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</si>
  <si>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</si>
  <si>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</si>
  <si>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</si>
  <si>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</si>
  <si>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</si>
  <si>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</si>
  <si>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</si>
  <si>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</si>
  <si>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</si>
  <si>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</si>
  <si>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</si>
  <si>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</si>
  <si>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</si>
  <si>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</si>
  <si>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</si>
  <si>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</si>
  <si>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</si>
  <si>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</si>
  <si>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</si>
  <si>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</si>
  <si>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</si>
  <si>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</si>
  <si>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</si>
  <si>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</si>
  <si>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</si>
  <si>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</si>
  <si>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</si>
  <si>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</si>
  <si>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</si>
  <si>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</si>
  <si>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</si>
  <si>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</si>
  <si>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</si>
  <si>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</si>
  <si>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</si>
  <si>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</si>
  <si>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</si>
  <si>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</si>
  <si>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</si>
  <si>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</si>
  <si>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</si>
  <si>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</si>
  <si>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</si>
  <si>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</si>
  <si>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</si>
  <si>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</si>
  <si>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</si>
  <si>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</si>
  <si>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</si>
  <si>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</si>
  <si>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</si>
  <si>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</si>
  <si>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</si>
  <si>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</si>
  <si>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</si>
  <si>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</si>
  <si>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</si>
  <si>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</si>
  <si>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</si>
  <si>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</si>
  <si>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</si>
  <si>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</si>
  <si>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</si>
  <si>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</si>
  <si>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</si>
  <si>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</si>
  <si>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</si>
  <si>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</si>
  <si>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</si>
  <si>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</si>
  <si>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</si>
  <si>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</si>
  <si>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</si>
  <si>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</si>
  <si>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</si>
  <si>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</si>
  <si>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</si>
  <si>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</si>
  <si>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</si>
  <si>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</si>
  <si>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</si>
  <si>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</si>
  <si>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</si>
  <si>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</si>
  <si>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</si>
  <si>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</si>
  <si>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</si>
  <si>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</si>
  <si>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</si>
  <si>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</si>
  <si>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</si>
  <si>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</si>
  <si>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</si>
  <si>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</si>
  <si>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</si>
  <si>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</si>
  <si>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</si>
  <si>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</si>
  <si>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</si>
  <si>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</si>
  <si>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</si>
  <si>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</si>
  <si>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</si>
  <si>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</si>
  <si>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</si>
  <si>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</si>
  <si>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</si>
  <si>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</si>
  <si>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</si>
  <si>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</si>
  <si>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</si>
  <si>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</si>
  <si>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</si>
  <si>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</si>
  <si>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</si>
  <si>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</si>
  <si>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</si>
  <si>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</si>
  <si>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</si>
  <si>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</si>
  <si>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</si>
  <si>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</si>
  <si>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</si>
  <si>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</si>
  <si>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</si>
  <si>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</si>
  <si>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</si>
  <si>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</si>
  <si>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</si>
  <si>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</si>
  <si>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</si>
  <si>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</si>
  <si>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</si>
  <si>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</si>
  <si>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</si>
  <si>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</si>
  <si>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</si>
  <si>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</si>
  <si>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</si>
  <si>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</si>
  <si>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</si>
  <si>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</si>
  <si>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</si>
  <si>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</si>
  <si>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</si>
  <si>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</si>
  <si>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</si>
  <si>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</si>
  <si>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</si>
  <si>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</si>
  <si>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</si>
  <si>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</si>
  <si>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</si>
  <si>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</si>
  <si>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</si>
  <si>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</si>
  <si>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</si>
  <si>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</si>
  <si>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</si>
  <si>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</si>
  <si>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</si>
  <si>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</si>
  <si>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</si>
  <si>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</si>
  <si>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</si>
  <si>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</si>
  <si>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</si>
  <si>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</si>
  <si>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</si>
  <si>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</si>
  <si>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</si>
  <si>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</si>
  <si>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</si>
  <si>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</si>
  <si>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</si>
  <si>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</si>
  <si>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</si>
  <si>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</si>
  <si>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</si>
  <si>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</si>
  <si>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</si>
  <si>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</si>
  <si>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</si>
  <si>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</si>
  <si>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</si>
  <si>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</si>
  <si>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</si>
  <si>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</si>
  <si>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</si>
  <si>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</si>
  <si>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</si>
  <si>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</si>
  <si>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</si>
  <si>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</si>
  <si>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</si>
  <si>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</si>
  <si>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</si>
  <si>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</si>
  <si>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</si>
  <si>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</si>
  <si>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</si>
  <si>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</si>
  <si>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</si>
  <si>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</si>
  <si>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</si>
  <si>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</si>
  <si>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</si>
  <si>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</si>
  <si>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</si>
  <si>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</si>
  <si>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</si>
  <si>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</si>
  <si>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</si>
  <si>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</si>
  <si>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</si>
  <si>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</si>
  <si>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</si>
  <si>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</si>
  <si>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</si>
  <si>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</si>
  <si>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</si>
  <si>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</si>
  <si>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</si>
  <si>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</si>
  <si>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</si>
  <si>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</si>
  <si>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</si>
  <si>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</si>
  <si>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</si>
  <si>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</si>
  <si>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</si>
  <si>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</si>
  <si>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</si>
  <si>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</si>
  <si>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</si>
  <si>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</si>
  <si>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</si>
  <si>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</si>
  <si>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</si>
  <si>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</si>
  <si>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</si>
  <si>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</si>
  <si>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</si>
  <si>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</si>
  <si>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</si>
  <si>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</si>
  <si>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</si>
  <si>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</si>
  <si>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</si>
  <si>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</si>
  <si>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</si>
  <si>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</si>
  <si>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</si>
  <si>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</si>
  <si>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</si>
  <si>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</si>
  <si>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</si>
  <si>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</si>
  <si>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</si>
  <si>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</si>
  <si>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</si>
  <si>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</si>
  <si>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</si>
  <si>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</si>
  <si>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</si>
  <si>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</si>
  <si>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</si>
  <si>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</si>
  <si>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</si>
  <si>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</si>
  <si>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</si>
  <si>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</si>
  <si>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</si>
  <si>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</si>
  <si>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</si>
  <si>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</si>
  <si>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</si>
  <si>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</si>
  <si>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</si>
  <si>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</si>
  <si>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</si>
  <si>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</si>
  <si>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</si>
  <si>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</si>
  <si>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</si>
  <si>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</si>
  <si>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</si>
  <si>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</si>
  <si>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</si>
  <si>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</si>
  <si>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</si>
  <si>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</si>
  <si>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</si>
  <si>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</si>
  <si>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</si>
  <si>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</si>
  <si>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</si>
  <si>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</si>
  <si>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</si>
  <si>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</si>
  <si>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</si>
  <si>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</si>
  <si>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</si>
  <si>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</si>
  <si>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</si>
  <si>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</si>
  <si>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</si>
  <si>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</si>
  <si>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</si>
  <si>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</si>
  <si>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</si>
  <si>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</si>
  <si>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</si>
  <si>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</si>
  <si>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</si>
  <si>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</si>
  <si>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</si>
  <si>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</si>
  <si>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</si>
  <si>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</si>
  <si>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</si>
  <si>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</si>
  <si>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</si>
  <si>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</si>
  <si>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</si>
  <si>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</si>
  <si>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</si>
  <si>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</si>
  <si>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</si>
  <si>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</si>
  <si>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</si>
  <si>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</si>
  <si>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</si>
  <si>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</si>
  <si>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</si>
  <si>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</si>
  <si>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</si>
  <si>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</si>
  <si>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</si>
  <si>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</si>
  <si>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</si>
  <si>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</si>
  <si>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</si>
  <si>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</si>
  <si>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</si>
  <si>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</si>
  <si>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</si>
  <si>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</si>
  <si>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</si>
  <si>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</si>
  <si>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</si>
  <si>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</si>
  <si>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</si>
  <si>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</si>
  <si>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</si>
  <si>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</si>
  <si>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</si>
  <si>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</si>
  <si>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</si>
  <si>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</si>
  <si>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</si>
  <si>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</si>
  <si>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</si>
  <si>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</si>
  <si>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</si>
  <si>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</si>
  <si>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</si>
  <si>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</si>
  <si>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</si>
  <si>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</si>
  <si>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</si>
  <si>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</si>
  <si>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</si>
  <si>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</si>
  <si>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</si>
  <si>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</si>
  <si>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</si>
  <si>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</si>
  <si>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</si>
  <si>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</si>
  <si>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</si>
  <si>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</si>
  <si>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</si>
  <si>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</si>
  <si>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</si>
  <si>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</si>
  <si>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</si>
  <si>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</si>
  <si>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</si>
  <si>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</si>
  <si>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</si>
  <si>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</si>
  <si>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</si>
  <si>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</si>
  <si>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</si>
  <si>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</si>
  <si>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</si>
  <si>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</si>
  <si>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</si>
  <si>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</si>
  <si>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</si>
  <si>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</si>
  <si>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</si>
  <si>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</si>
  <si>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</si>
  <si>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</si>
  <si>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</si>
  <si>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</si>
  <si>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</si>
  <si>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</si>
  <si>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</si>
  <si>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</si>
  <si>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</si>
  <si>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</si>
  <si>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</si>
  <si>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</si>
  <si>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</si>
  <si>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</si>
  <si>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</si>
  <si>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</si>
  <si>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</si>
  <si>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</si>
  <si>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</si>
  <si>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</si>
  <si>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</si>
  <si>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</si>
  <si>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</si>
  <si>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</si>
  <si>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</si>
  <si>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</si>
  <si>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</si>
  <si>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</si>
  <si>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</si>
  <si>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</si>
  <si>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</si>
  <si>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</si>
  <si>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</si>
  <si>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</si>
  <si>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</si>
  <si>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</si>
  <si>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</si>
  <si>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</si>
  <si>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</si>
  <si>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</si>
  <si>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</si>
  <si>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</si>
  <si>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</si>
  <si>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</si>
  <si>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</si>
  <si>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</si>
  <si>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</si>
  <si>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</si>
  <si>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</si>
  <si>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</si>
  <si>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</si>
  <si>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</si>
  <si>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</si>
  <si>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</si>
  <si>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</si>
  <si>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</si>
  <si>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</si>
  <si>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</si>
  <si>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</si>
  <si>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</si>
  <si>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</si>
  <si>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</si>
  <si>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</si>
  <si>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</si>
  <si>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</si>
  <si>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</si>
  <si>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</si>
  <si>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</si>
  <si>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</si>
  <si>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</si>
  <si>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</si>
  <si>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</si>
  <si>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</si>
  <si>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</si>
  <si>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</si>
  <si>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</si>
  <si>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</si>
  <si>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</si>
  <si>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</si>
  <si>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</si>
  <si>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</si>
  <si>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</si>
  <si>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</si>
  <si>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</si>
  <si>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</si>
  <si>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</si>
  <si>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</si>
  <si>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</si>
  <si>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</si>
  <si>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</si>
  <si>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</si>
  <si>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</si>
  <si>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</si>
  <si>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</si>
  <si>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</si>
  <si>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</si>
  <si>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</si>
  <si>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</si>
  <si>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</si>
  <si>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</si>
  <si>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</si>
  <si>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</si>
  <si>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</si>
  <si>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</si>
  <si>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</si>
  <si>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</si>
  <si>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</si>
  <si>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</si>
  <si>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</si>
  <si>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</si>
  <si>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</si>
  <si>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</si>
  <si>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</si>
  <si>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</si>
  <si>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</si>
  <si>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</si>
  <si>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</si>
  <si>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</si>
  <si>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</si>
  <si>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</si>
  <si>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</si>
  <si>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</si>
  <si>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</si>
  <si>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</si>
  <si>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</si>
  <si>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</si>
  <si>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</si>
  <si>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</si>
  <si>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</si>
  <si>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</si>
  <si>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</si>
  <si>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</si>
  <si>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</si>
  <si>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</si>
  <si>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</si>
  <si>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</si>
  <si>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</si>
  <si>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</si>
  <si>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</si>
  <si>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</si>
  <si>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</si>
  <si>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</si>
  <si>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</si>
  <si>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</si>
  <si>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</si>
  <si>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</si>
  <si>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</si>
  <si>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</si>
  <si>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</si>
  <si>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</si>
  <si>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</si>
  <si>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</si>
  <si>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</si>
  <si>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</si>
  <si>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</si>
  <si>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</si>
  <si>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</si>
  <si>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</si>
  <si>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</si>
  <si>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</si>
  <si>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</si>
  <si>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</si>
  <si>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</si>
  <si>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</si>
  <si>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</si>
  <si>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</si>
  <si>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</si>
  <si>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</si>
  <si>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</si>
  <si>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</si>
  <si>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</si>
  <si>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</si>
  <si>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</si>
  <si>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</si>
  <si>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</si>
  <si>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</si>
  <si>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</si>
  <si>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</si>
  <si>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</si>
  <si>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</si>
  <si>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</si>
  <si>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</si>
  <si>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</si>
  <si>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</si>
  <si>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</si>
  <si>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</si>
  <si>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</si>
  <si>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</si>
  <si>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</si>
  <si>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</si>
  <si>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</si>
  <si>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</si>
  <si>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</si>
  <si>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</si>
  <si>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</si>
  <si>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</si>
  <si>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</si>
  <si>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</si>
  <si>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</si>
  <si>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</si>
  <si>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</si>
  <si>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</si>
  <si>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</si>
  <si>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</si>
  <si>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</si>
  <si>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</si>
  <si>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</si>
  <si>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</si>
  <si>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</si>
  <si>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</si>
  <si>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</si>
  <si>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</si>
  <si>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</si>
  <si>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</si>
  <si>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</si>
  <si>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</si>
  <si>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</si>
  <si>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</si>
  <si>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</si>
  <si>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</si>
  <si>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</si>
  <si>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</si>
  <si>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</si>
  <si>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</si>
  <si>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</si>
  <si>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</si>
  <si>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</si>
  <si>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</si>
  <si>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</si>
  <si>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</si>
  <si>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</si>
  <si>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</si>
  <si>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</si>
  <si>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</si>
  <si>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</si>
  <si>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</si>
  <si>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</si>
  <si>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</si>
  <si>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</si>
  <si>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</si>
  <si>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</si>
  <si>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</si>
  <si>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</si>
  <si>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</si>
  <si>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</si>
  <si>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</si>
  <si>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</si>
  <si>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</si>
  <si>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</si>
  <si>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</si>
  <si>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</si>
  <si>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</si>
  <si>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</si>
  <si>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</si>
  <si>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</si>
  <si>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</si>
  <si>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</si>
  <si>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</si>
  <si>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</si>
  <si>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</si>
  <si>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</si>
  <si>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</si>
  <si>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</si>
  <si>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</si>
  <si>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</si>
  <si>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</si>
  <si>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</si>
  <si>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</si>
  <si>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</si>
  <si>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</si>
  <si>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</si>
  <si>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</si>
  <si>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</si>
  <si>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</si>
  <si>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</si>
  <si>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</si>
  <si>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</si>
  <si>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</si>
  <si>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</si>
  <si>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</si>
  <si>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</si>
  <si>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</si>
  <si>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</si>
  <si>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</si>
  <si>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</si>
  <si>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</si>
  <si>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</si>
  <si>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</si>
  <si>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</si>
  <si>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</si>
  <si>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</si>
  <si>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</si>
  <si>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</si>
  <si>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</si>
  <si>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</si>
  <si>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</si>
  <si>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</si>
  <si>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</si>
  <si>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</si>
  <si>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</si>
  <si>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</si>
  <si>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</si>
  <si>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</si>
  <si>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</si>
  <si>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</si>
  <si>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</si>
  <si>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</si>
  <si>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</si>
  <si>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</si>
  <si>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</si>
  <si>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</si>
  <si>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</si>
  <si>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</si>
  <si>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</si>
  <si>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</si>
  <si>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</si>
  <si>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</si>
  <si>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</si>
  <si>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</si>
  <si>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</si>
  <si>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</si>
  <si>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</si>
  <si>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</si>
  <si>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</si>
  <si>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</si>
  <si>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</si>
  <si>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</si>
  <si>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</si>
  <si>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</si>
  <si>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</si>
  <si>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</si>
  <si>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</si>
  <si>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</si>
  <si>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</si>
  <si>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</si>
  <si>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</si>
  <si>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</si>
  <si>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</si>
  <si>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</si>
  <si>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</si>
  <si>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</si>
  <si>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</si>
  <si>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</si>
  <si>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</si>
  <si>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</si>
  <si>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</si>
  <si>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</si>
  <si>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</si>
  <si>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</si>
  <si>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</si>
  <si>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</si>
  <si>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</si>
  <si>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</si>
  <si>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</si>
  <si>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</si>
  <si>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</si>
  <si>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</si>
  <si>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</si>
  <si>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</si>
  <si>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</si>
  <si>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</si>
  <si>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</si>
  <si>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</si>
  <si>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</si>
  <si>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</si>
  <si>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</si>
  <si>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</si>
  <si>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</si>
  <si>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</si>
  <si>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</si>
  <si>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</si>
  <si>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</si>
  <si>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</si>
  <si>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</si>
  <si>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</si>
  <si>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</si>
  <si>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</si>
  <si>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</si>
  <si>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</si>
  <si>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</si>
  <si>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</si>
  <si>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</si>
  <si>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</si>
  <si>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</si>
  <si>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</si>
  <si>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</si>
  <si>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</si>
  <si>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</si>
  <si>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</si>
  <si>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</si>
  <si>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</si>
  <si>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</si>
  <si>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</si>
  <si>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</si>
  <si>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</si>
  <si>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</si>
  <si>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</si>
  <si>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</si>
  <si>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</si>
  <si>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</si>
  <si>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</si>
  <si>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</si>
  <si>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</si>
  <si>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</si>
  <si>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</si>
  <si>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</si>
  <si>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</si>
  <si>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</si>
  <si>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</si>
  <si>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</si>
  <si>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</si>
  <si>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</si>
  <si>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</si>
  <si>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</si>
  <si>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</si>
  <si>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</si>
  <si>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</si>
  <si>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</si>
  <si>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</si>
  <si>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</si>
  <si>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</si>
  <si>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</si>
  <si>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</si>
  <si>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</si>
  <si>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</si>
  <si>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</si>
  <si>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</si>
  <si>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</si>
  <si>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</si>
  <si>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</si>
  <si>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</si>
  <si>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</si>
  <si>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</si>
  <si>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</si>
  <si>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</si>
  <si>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</si>
  <si>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</si>
  <si>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</si>
  <si>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</si>
  <si>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</si>
  <si>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</si>
  <si>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</si>
  <si>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</si>
  <si>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</si>
  <si>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</si>
  <si>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</si>
  <si>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</si>
  <si>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</si>
  <si>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</si>
  <si>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</si>
  <si>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</si>
  <si>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</si>
  <si>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</si>
  <si>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</si>
  <si>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</si>
  <si>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</si>
  <si>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</si>
  <si>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</si>
  <si>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</si>
  <si>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</si>
  <si>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</si>
  <si>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</si>
  <si>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</si>
  <si>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</si>
  <si>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</si>
  <si>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</si>
  <si>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</si>
  <si>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</si>
  <si>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</si>
  <si>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</si>
  <si>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</si>
  <si>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</si>
  <si>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</si>
  <si>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</si>
  <si>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</si>
  <si>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</si>
  <si>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</si>
  <si>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</si>
  <si>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</si>
  <si>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</si>
  <si>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</si>
  <si>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</si>
  <si>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</si>
  <si>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</si>
  <si>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</si>
  <si>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</si>
  <si>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</si>
  <si>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</si>
  <si>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</si>
  <si>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</si>
  <si>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</si>
  <si>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</si>
  <si>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</si>
  <si>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</si>
  <si>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</si>
  <si>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</si>
  <si>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</si>
  <si>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</si>
  <si>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</si>
  <si>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</si>
  <si>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</si>
  <si>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</si>
  <si>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</si>
  <si>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</si>
  <si>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</si>
  <si>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</si>
  <si>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</si>
  <si>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</si>
  <si>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</si>
  <si>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</si>
  <si>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</si>
  <si>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</si>
  <si>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</si>
  <si>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</si>
  <si>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</si>
  <si>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</si>
  <si>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</si>
  <si>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</si>
  <si>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</si>
  <si>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</si>
  <si>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</si>
  <si>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</si>
  <si>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</si>
  <si>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</si>
  <si>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</si>
  <si>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</si>
  <si>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</si>
  <si>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</si>
  <si>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</si>
  <si>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</si>
  <si>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</si>
  <si>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</si>
  <si>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</si>
  <si>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</si>
  <si>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</si>
  <si>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</si>
  <si>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</si>
  <si>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</si>
  <si>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</si>
  <si>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</si>
  <si>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</si>
  <si>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</si>
  <si>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</si>
  <si>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</si>
  <si>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</si>
  <si>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</si>
  <si>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</si>
  <si>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</si>
  <si>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</si>
  <si>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</si>
  <si>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</si>
  <si>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</si>
  <si>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</si>
  <si>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</si>
  <si>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</si>
  <si>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</si>
  <si>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</si>
  <si>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</si>
  <si>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</si>
  <si>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</si>
  <si>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</si>
  <si>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</si>
  <si>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</si>
  <si>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</si>
  <si>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</si>
  <si>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</si>
  <si>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</si>
  <si>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</si>
  <si>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</si>
  <si>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</si>
  <si>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</si>
  <si>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</si>
  <si>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</si>
  <si>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</si>
  <si>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</si>
  <si>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</si>
  <si>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</si>
  <si>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</si>
  <si>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</si>
  <si>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</si>
  <si>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</si>
  <si>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</si>
  <si>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</si>
  <si>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</si>
  <si>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</si>
  <si>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</si>
  <si>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</si>
  <si>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</si>
  <si>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</si>
  <si>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</si>
  <si>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</si>
  <si>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</si>
  <si>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</si>
  <si>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</si>
  <si>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</si>
  <si>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</si>
  <si>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</si>
  <si>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</si>
  <si>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</si>
  <si>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</si>
  <si>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</si>
  <si>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</si>
  <si>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</si>
  <si>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</si>
  <si>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</si>
  <si>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</si>
  <si>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</si>
  <si>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</si>
  <si>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</si>
  <si>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</si>
  <si>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</si>
  <si>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</si>
  <si>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</si>
  <si>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</si>
  <si>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</si>
  <si>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</si>
  <si>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</si>
  <si>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</si>
  <si>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</si>
  <si>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</si>
  <si>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</si>
  <si>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</si>
  <si>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</si>
  <si>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</si>
  <si>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</si>
  <si>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</si>
  <si>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</si>
  <si>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</si>
  <si>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</si>
  <si>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</si>
  <si>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</si>
  <si>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</si>
  <si>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</si>
  <si>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</si>
  <si>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</si>
  <si>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</si>
  <si>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</si>
  <si>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</si>
  <si>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</si>
  <si>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</si>
  <si>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</si>
  <si>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</si>
  <si>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</si>
  <si>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</si>
  <si>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</si>
  <si>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</si>
  <si>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</si>
  <si>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</si>
  <si>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</si>
  <si>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</si>
  <si>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</si>
  <si>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</si>
  <si>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</si>
  <si>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</si>
  <si>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</si>
  <si>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</si>
  <si>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</si>
  <si>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</si>
  <si>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</si>
  <si>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</si>
  <si>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</si>
  <si>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</si>
  <si>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</si>
  <si>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</si>
  <si>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</si>
  <si>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</si>
  <si>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</si>
  <si>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</si>
  <si>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</si>
  <si>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</si>
  <si>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</si>
  <si>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</si>
  <si>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</si>
  <si>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</si>
  <si>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</si>
  <si>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</si>
  <si>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</si>
  <si>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</si>
  <si>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</si>
  <si>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</si>
  <si>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</si>
  <si>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</si>
  <si>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</si>
  <si>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</si>
  <si>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</si>
  <si>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</si>
  <si>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</si>
  <si>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</si>
  <si>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</si>
  <si>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</si>
  <si>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</si>
  <si>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</si>
  <si>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</si>
  <si>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</si>
  <si>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</si>
  <si>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</si>
  <si>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</si>
  <si>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</si>
  <si>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</si>
  <si>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</si>
  <si>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</si>
  <si>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</si>
  <si>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</si>
  <si>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</si>
  <si>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</si>
  <si>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</si>
  <si>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</si>
  <si>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</si>
  <si>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</si>
  <si>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</si>
  <si>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</si>
  <si>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</si>
  <si>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</si>
  <si>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</si>
  <si>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</si>
  <si>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</si>
  <si>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</si>
  <si>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</si>
  <si>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</si>
  <si>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</si>
  <si>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</si>
  <si>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</si>
  <si>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</si>
  <si>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</si>
  <si>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</si>
  <si>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</si>
  <si>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</si>
  <si>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</si>
  <si>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</si>
  <si>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</si>
  <si>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</si>
  <si>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</si>
  <si>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</si>
  <si>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</si>
  <si>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</si>
  <si>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</si>
  <si>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</si>
  <si>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</si>
  <si>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</si>
  <si>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</si>
  <si>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</si>
  <si>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</si>
  <si>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</si>
  <si>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</si>
  <si>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</si>
  <si>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</si>
  <si>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</si>
  <si>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</si>
  <si>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</si>
  <si>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</si>
  <si>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</si>
  <si>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</si>
  <si>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</si>
  <si>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</si>
  <si>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</si>
  <si>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</si>
  <si>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</si>
  <si>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</si>
  <si>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</si>
  <si>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</si>
  <si>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</si>
  <si>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</si>
  <si>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</si>
  <si>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</si>
  <si>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</si>
  <si>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</si>
  <si>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</si>
  <si>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</si>
  <si>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</si>
  <si>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</si>
  <si>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</si>
  <si>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</si>
  <si>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</si>
  <si>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</si>
  <si>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</si>
  <si>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</si>
  <si>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</si>
  <si>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</si>
  <si>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</si>
  <si>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</si>
  <si>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</si>
  <si>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</si>
  <si>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</si>
  <si>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</si>
  <si>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</si>
  <si>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</si>
  <si>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</si>
  <si>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</si>
  <si>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</si>
  <si>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</si>
  <si>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</si>
  <si>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</si>
  <si>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</si>
  <si>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</si>
  <si>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</si>
  <si>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</si>
  <si>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</si>
  <si>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</si>
  <si>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</si>
  <si>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</si>
  <si>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</si>
  <si>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</si>
  <si>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</si>
  <si>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</si>
  <si>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</si>
  <si>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</si>
  <si>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</si>
  <si>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</si>
  <si>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</si>
  <si>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</si>
  <si>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</si>
  <si>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</si>
  <si>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</si>
  <si>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</si>
  <si>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</si>
  <si>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</si>
  <si>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</si>
  <si>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</si>
  <si>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</si>
  <si>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</si>
  <si>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</si>
  <si>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</si>
  <si>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</si>
  <si>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</si>
  <si>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</si>
  <si>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</si>
  <si>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</si>
  <si>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</si>
  <si>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</si>
  <si>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</si>
  <si>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</si>
  <si>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</si>
  <si>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</si>
  <si>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</si>
  <si>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</si>
  <si>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</si>
  <si>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</si>
  <si>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</si>
  <si>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</si>
  <si>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</si>
  <si>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</si>
  <si>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</si>
  <si>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</si>
  <si>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</si>
  <si>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</si>
  <si>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</si>
  <si>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</si>
  <si>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</si>
  <si>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</si>
  <si>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</si>
  <si>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</si>
  <si>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</si>
  <si>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</si>
  <si>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</si>
  <si>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</si>
  <si>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</si>
  <si>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</si>
  <si>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</si>
  <si>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</si>
  <si>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</si>
  <si>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</si>
  <si>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</si>
  <si>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</si>
  <si>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</si>
  <si>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</si>
  <si>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</si>
  <si>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</si>
  <si>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</si>
  <si>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</si>
  <si>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</si>
  <si>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</si>
  <si>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</si>
  <si>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</si>
  <si>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</si>
  <si>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</si>
  <si>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</si>
  <si>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</si>
  <si>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</si>
  <si>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</si>
  <si>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</si>
  <si>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</si>
  <si>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</si>
  <si>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</si>
  <si>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</si>
  <si>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</si>
  <si>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</si>
  <si>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</si>
  <si>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</si>
  <si>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</si>
  <si>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</si>
  <si>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</si>
  <si>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</si>
  <si>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</si>
  <si>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</si>
  <si>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</si>
  <si>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</si>
  <si>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</si>
  <si>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</si>
  <si>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</si>
  <si>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</si>
  <si>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</si>
  <si>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</si>
  <si>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</si>
  <si>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</si>
  <si>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</si>
  <si>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</si>
  <si>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</si>
  <si>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</si>
  <si>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</si>
  <si>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</si>
  <si>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</si>
  <si>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</si>
  <si>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</si>
  <si>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</si>
  <si>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</si>
  <si>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</si>
  <si>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</si>
  <si>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</si>
  <si>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</si>
  <si>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</si>
  <si>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</si>
  <si>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</si>
  <si>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</si>
  <si>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</si>
  <si>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</si>
  <si>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</si>
  <si>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</si>
  <si>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</si>
  <si>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</si>
  <si>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</si>
  <si>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</si>
  <si>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</si>
  <si>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</si>
  <si>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</si>
  <si>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</si>
  <si>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</si>
  <si>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</si>
  <si>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</si>
  <si>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</si>
  <si>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</si>
  <si>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</si>
  <si>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</si>
  <si>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</si>
  <si>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</si>
  <si>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</si>
  <si>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</si>
  <si>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</si>
  <si>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</si>
  <si>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</si>
  <si>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</si>
  <si>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</si>
  <si>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</si>
  <si>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</si>
  <si>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</si>
  <si>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</si>
  <si>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</si>
  <si>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</si>
  <si>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</si>
  <si>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</si>
  <si>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</si>
  <si>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</si>
  <si>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</si>
  <si>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</si>
  <si>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</si>
  <si>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</si>
  <si>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</si>
  <si>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</si>
  <si>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</si>
  <si>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</si>
  <si>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</si>
  <si>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</si>
  <si>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</si>
  <si>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</si>
  <si>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</si>
  <si>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</si>
  <si>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</si>
  <si>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</si>
  <si>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</si>
  <si>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</si>
  <si>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</si>
  <si>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</si>
  <si>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</si>
  <si>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</si>
  <si>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</si>
  <si>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</si>
  <si>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</si>
  <si>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</si>
  <si>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</si>
  <si>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</si>
  <si>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</si>
  <si>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</si>
  <si>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</si>
  <si>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</si>
  <si>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</si>
  <si>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</si>
  <si>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</si>
  <si>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</si>
  <si>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</si>
  <si>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</si>
  <si>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</si>
  <si>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</si>
  <si>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</si>
  <si>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</si>
  <si>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</si>
  <si>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</si>
  <si>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</si>
  <si>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</si>
  <si>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</si>
  <si>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</si>
  <si>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</si>
  <si>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</si>
  <si>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</si>
  <si>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</si>
  <si>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</si>
  <si>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</si>
  <si>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</si>
  <si>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</si>
  <si>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</si>
  <si>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</si>
  <si>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</si>
  <si>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</si>
  <si>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</si>
  <si>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</si>
  <si>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</si>
  <si>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</si>
  <si>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</si>
  <si>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</si>
  <si>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</si>
  <si>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</si>
  <si>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</si>
  <si>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</si>
  <si>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</si>
  <si>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</si>
  <si>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</si>
  <si>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</si>
  <si>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</si>
  <si>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</si>
  <si>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</si>
  <si>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</si>
  <si>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</si>
  <si>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</si>
  <si>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</si>
  <si>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</si>
  <si>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</si>
  <si>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</si>
  <si>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</si>
  <si>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</si>
  <si>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</si>
  <si>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</si>
  <si>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</si>
  <si>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</si>
  <si>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</si>
  <si>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</si>
  <si>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</si>
  <si>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</si>
  <si>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</si>
  <si>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</si>
  <si>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</si>
  <si>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</si>
  <si>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</si>
  <si>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</si>
  <si>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</si>
  <si>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</si>
  <si>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</si>
  <si>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</si>
  <si>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</si>
  <si>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</si>
  <si>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</si>
  <si>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</si>
  <si>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</si>
  <si>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</si>
  <si>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</si>
  <si>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</si>
  <si>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</si>
  <si>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</si>
  <si>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</si>
  <si>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</si>
  <si>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</si>
  <si>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</si>
  <si>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</si>
  <si>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</si>
  <si>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</si>
  <si>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</si>
  <si>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</si>
  <si>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</si>
  <si>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</si>
  <si>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</si>
  <si>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</si>
  <si>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</si>
  <si>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</si>
  <si>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</si>
  <si>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</si>
  <si>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</si>
  <si>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</si>
  <si>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</si>
  <si>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</si>
  <si>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</si>
  <si>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</si>
  <si>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</si>
  <si>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</si>
  <si>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</si>
  <si>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</si>
  <si>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</si>
  <si>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</si>
  <si>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</si>
  <si>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</si>
  <si>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</si>
  <si>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</si>
  <si>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</si>
  <si>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</si>
  <si>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</si>
  <si>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</si>
  <si>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</si>
  <si>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</si>
  <si>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</si>
  <si>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</si>
  <si>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</si>
  <si>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</si>
  <si>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</si>
  <si>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</si>
  <si>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</si>
  <si>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</si>
  <si>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</si>
  <si>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</si>
  <si>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</si>
  <si>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</si>
  <si>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</si>
  <si>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</si>
  <si>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</si>
  <si>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</si>
  <si>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</si>
  <si>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</si>
  <si>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</si>
  <si>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</si>
  <si>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</si>
  <si>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</si>
  <si>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</si>
  <si>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</si>
  <si>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</si>
  <si>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</si>
  <si>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</si>
  <si>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</si>
  <si>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</si>
  <si>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</si>
  <si>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</si>
  <si>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</si>
  <si>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</si>
  <si>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</si>
  <si>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</si>
  <si>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</si>
  <si>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</si>
  <si>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</si>
  <si>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</si>
  <si>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</si>
  <si>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</si>
  <si>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</si>
  <si>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</si>
  <si>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</si>
  <si>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</si>
  <si>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</si>
  <si>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</si>
  <si>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</si>
  <si>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</si>
  <si>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</si>
  <si>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</si>
  <si>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</si>
  <si>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</si>
  <si>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</si>
  <si>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</si>
  <si>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</si>
  <si>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</si>
  <si>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</si>
  <si>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</si>
  <si>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</si>
  <si>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</si>
  <si>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</si>
  <si>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</si>
  <si>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</si>
  <si>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</si>
  <si>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</si>
  <si>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</si>
  <si>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</si>
  <si>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</si>
  <si>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</si>
  <si>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</si>
  <si>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</si>
  <si>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</si>
  <si>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</si>
  <si>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</si>
  <si>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</si>
  <si>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</si>
  <si>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</si>
  <si>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</si>
  <si>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</si>
  <si>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</si>
  <si>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</si>
  <si>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</si>
  <si>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</si>
  <si>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</si>
  <si>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</si>
  <si>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</si>
  <si>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</si>
  <si>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</si>
  <si>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</si>
  <si>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</si>
  <si>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</si>
  <si>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</si>
  <si>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</si>
  <si>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</si>
  <si>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</si>
  <si>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</si>
  <si>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</si>
  <si>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</si>
  <si>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</si>
  <si>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</si>
  <si>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</si>
  <si>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</si>
  <si>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</si>
  <si>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</si>
  <si>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</si>
  <si>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</si>
  <si>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</si>
  <si>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</si>
  <si>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</si>
  <si>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</si>
  <si>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</si>
  <si>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</si>
  <si>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</si>
  <si>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</si>
  <si>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</si>
  <si>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</si>
  <si>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</si>
  <si>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</si>
  <si>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</si>
  <si>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</si>
  <si>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</si>
  <si>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</si>
  <si>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</si>
  <si>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</si>
  <si>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</si>
  <si>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</si>
  <si>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</si>
  <si>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</si>
  <si>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</si>
  <si>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</si>
  <si>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</si>
  <si>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</si>
  <si>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</si>
  <si>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</si>
  <si>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</si>
  <si>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</si>
  <si>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</si>
  <si>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</si>
  <si>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</si>
  <si>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</si>
  <si>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</si>
  <si>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</si>
  <si>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</si>
  <si>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</si>
  <si>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</si>
  <si>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</si>
  <si>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</si>
  <si>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</si>
  <si>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</si>
  <si>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</si>
  <si>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</si>
  <si>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</si>
  <si>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</si>
  <si>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</si>
  <si>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</si>
  <si>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</si>
  <si>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</si>
  <si>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</si>
  <si>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</si>
  <si>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</si>
  <si>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</si>
  <si>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</si>
  <si>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</si>
  <si>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</si>
  <si>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</si>
  <si>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</si>
  <si>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</si>
  <si>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</si>
  <si>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</si>
  <si>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</si>
  <si>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</si>
  <si>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</si>
  <si>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</si>
  <si>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</si>
  <si>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</si>
  <si>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</si>
  <si>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</si>
  <si>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</si>
  <si>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</si>
  <si>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</si>
  <si>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</si>
  <si>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</si>
  <si>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</si>
  <si>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</si>
  <si>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</si>
  <si>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</si>
  <si>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</si>
  <si>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</si>
  <si>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</si>
  <si>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</si>
  <si>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</si>
  <si>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</si>
  <si>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</si>
  <si>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</si>
  <si>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</si>
  <si>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</si>
  <si>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</si>
  <si>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</si>
  <si>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</si>
  <si>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</si>
  <si>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</si>
  <si>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</si>
  <si>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</si>
  <si>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</si>
  <si>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</si>
  <si>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</si>
  <si>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</si>
  <si>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</si>
  <si>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</si>
  <si>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</si>
  <si>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</si>
  <si>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</si>
  <si>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</si>
  <si>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</si>
  <si>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</si>
  <si>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</si>
  <si>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</si>
  <si>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</si>
  <si>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</si>
  <si>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</si>
  <si>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</si>
  <si>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</si>
  <si>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</si>
  <si>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</si>
  <si>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</si>
  <si>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</si>
  <si>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</si>
  <si>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</si>
  <si>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</si>
  <si>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</si>
  <si>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</si>
  <si>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</si>
  <si>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</si>
  <si>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</si>
  <si>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</si>
  <si>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</si>
  <si>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</si>
  <si>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</si>
  <si>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</si>
  <si>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</si>
  <si>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</si>
  <si>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</si>
  <si>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</si>
  <si>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</si>
  <si>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</si>
  <si>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</si>
  <si>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</si>
  <si>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</si>
  <si>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</si>
  <si>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</si>
  <si>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</si>
  <si>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</si>
  <si>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</si>
  <si>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</si>
  <si>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</si>
  <si>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</si>
  <si>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</si>
  <si>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</si>
  <si>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</si>
  <si>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</si>
  <si>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</si>
  <si>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</si>
  <si>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</si>
  <si>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</si>
  <si>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</si>
  <si>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</si>
  <si>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</si>
  <si>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</si>
  <si>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</si>
  <si>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</si>
  <si>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</si>
  <si>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</si>
  <si>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</si>
  <si>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</si>
  <si>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</si>
  <si>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</si>
  <si>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</si>
  <si>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</si>
  <si>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</si>
  <si>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</si>
  <si>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</si>
  <si>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</si>
  <si>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</si>
  <si>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</si>
  <si>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</si>
  <si>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</si>
  <si>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</si>
  <si>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</si>
  <si>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</si>
  <si>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</si>
  <si>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</si>
  <si>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</si>
  <si>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</si>
  <si>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</si>
  <si>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</si>
  <si>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</si>
  <si>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</si>
  <si>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</si>
  <si>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</si>
  <si>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</si>
  <si>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</si>
  <si>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</si>
  <si>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</si>
  <si>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</si>
  <si>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</si>
  <si>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</si>
  <si>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</si>
  <si>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</si>
  <si>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</si>
  <si>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</si>
  <si>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</si>
  <si>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</si>
  <si>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</si>
  <si>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</si>
  <si>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</si>
  <si>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</si>
  <si>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</si>
  <si>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</si>
  <si>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</si>
  <si>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</si>
  <si>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</si>
  <si>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</si>
  <si>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</si>
  <si>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</si>
  <si>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</si>
  <si>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</si>
  <si>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</si>
  <si>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</si>
  <si>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</si>
  <si>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</si>
  <si>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</si>
  <si>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</si>
  <si>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</si>
  <si>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</si>
  <si>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</si>
  <si>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</si>
  <si>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</si>
  <si>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</si>
  <si>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</si>
  <si>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</si>
  <si>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</si>
  <si>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</si>
  <si>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</si>
  <si>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</si>
  <si>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</si>
  <si>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</si>
  <si>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</si>
  <si>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</si>
  <si>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</si>
  <si>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</si>
  <si>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</si>
  <si>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</si>
  <si>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</si>
  <si>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</si>
  <si>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</si>
  <si>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</si>
  <si>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</si>
  <si>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</si>
  <si>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</si>
  <si>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</si>
  <si>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</si>
  <si>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</si>
  <si>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</si>
  <si>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</si>
  <si>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</si>
  <si>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</si>
  <si>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</si>
  <si>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</si>
  <si>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</si>
  <si>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</si>
  <si>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</si>
  <si>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</si>
  <si>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</si>
  <si>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</si>
  <si>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</si>
  <si>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</si>
  <si>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</si>
  <si>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</si>
  <si>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</si>
  <si>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</si>
  <si>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</si>
  <si>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</si>
  <si>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</si>
  <si>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</si>
  <si>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</si>
  <si>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</si>
  <si>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</si>
  <si>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</si>
  <si>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</si>
  <si>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</si>
  <si>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</si>
  <si>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</si>
  <si>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</si>
  <si>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</si>
  <si>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</si>
  <si>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</si>
  <si>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</si>
  <si>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</si>
  <si>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</si>
  <si>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</si>
  <si>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</si>
  <si>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</si>
  <si>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</si>
  <si>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</si>
  <si>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</si>
  <si>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</si>
  <si>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</si>
  <si>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</si>
  <si>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</si>
  <si>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</si>
  <si>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</si>
  <si>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</si>
  <si>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</si>
  <si>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</si>
  <si>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</si>
  <si>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</si>
  <si>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</si>
  <si>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</si>
  <si>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</si>
  <si>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</si>
  <si>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</si>
  <si>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</si>
  <si>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</si>
  <si>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</si>
  <si>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</si>
  <si>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</si>
  <si>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</si>
  <si>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</si>
  <si>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</si>
  <si>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</si>
  <si>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</si>
  <si>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</si>
  <si>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</si>
  <si>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</si>
  <si>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</si>
  <si>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</si>
  <si>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</si>
  <si>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</si>
  <si>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</si>
  <si>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</si>
  <si>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</si>
  <si>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</si>
  <si>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</si>
  <si>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</si>
  <si>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</si>
  <si>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</si>
  <si>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</si>
  <si>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</si>
  <si>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</si>
  <si>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</si>
  <si>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</si>
  <si>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</si>
  <si>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</si>
  <si>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</si>
  <si>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</si>
  <si>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</si>
  <si>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</si>
  <si>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</si>
  <si>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</si>
  <si>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</si>
  <si>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</si>
  <si>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</si>
  <si>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</si>
  <si>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</si>
  <si>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</si>
  <si>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</si>
  <si>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</si>
  <si>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</si>
  <si>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</si>
  <si>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</si>
  <si>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</si>
  <si>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</si>
  <si>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</si>
  <si>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</si>
  <si>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</si>
  <si>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</si>
  <si>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</si>
  <si>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</si>
  <si>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</si>
  <si>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</si>
  <si>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</si>
  <si>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</si>
  <si>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</si>
  <si>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</si>
  <si>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</si>
  <si>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</si>
  <si>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</si>
  <si>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</si>
  <si>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</si>
  <si>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</si>
  <si>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</si>
  <si>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</si>
  <si>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</si>
  <si>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</si>
  <si>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</si>
  <si>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</si>
  <si>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</si>
  <si>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</si>
  <si>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</si>
  <si>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</si>
  <si>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</si>
  <si>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</si>
  <si>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</si>
  <si>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</si>
  <si>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</si>
  <si>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</si>
  <si>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</si>
  <si>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</si>
  <si>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</si>
  <si>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</si>
  <si>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</si>
  <si>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</si>
  <si>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</si>
  <si>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</si>
  <si>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</si>
  <si>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</si>
  <si>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</si>
  <si>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</si>
  <si>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</si>
  <si>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</si>
  <si>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</si>
  <si>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</si>
  <si>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</si>
  <si>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</si>
  <si>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</si>
  <si>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</si>
  <si>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</si>
  <si>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</si>
  <si>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</si>
  <si>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</si>
  <si>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</si>
  <si>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</si>
  <si>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</si>
  <si>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</si>
  <si>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</si>
  <si>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</si>
  <si>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</si>
  <si>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</si>
  <si>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</si>
  <si>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</si>
  <si>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</si>
  <si>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</si>
  <si>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</si>
  <si>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</si>
  <si>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</si>
  <si>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</si>
  <si>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</si>
  <si>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</si>
  <si>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</si>
  <si>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</si>
  <si>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</si>
  <si>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</si>
  <si>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</si>
  <si>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</si>
  <si>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</si>
  <si>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</si>
  <si>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</si>
  <si>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</si>
  <si>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</si>
  <si>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</si>
  <si>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</si>
  <si>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</si>
  <si>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</si>
  <si>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</si>
  <si>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</si>
  <si>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</si>
  <si>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</si>
  <si>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</si>
  <si>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</si>
  <si>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</si>
  <si>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</si>
  <si>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</si>
  <si>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</si>
  <si>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</si>
  <si>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</si>
  <si>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</si>
  <si>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</si>
  <si>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</si>
  <si>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</si>
  <si>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</si>
  <si>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</si>
  <si>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</si>
  <si>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</si>
  <si>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</si>
  <si>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</si>
  <si>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</si>
  <si>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</si>
  <si>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</si>
  <si>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</si>
  <si>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</si>
  <si>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</si>
  <si>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</si>
  <si>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</si>
  <si>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</si>
  <si>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</si>
  <si>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</si>
  <si>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</si>
  <si>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</si>
  <si>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</si>
  <si>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</si>
  <si>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</si>
  <si>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</si>
  <si>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</si>
  <si>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</si>
  <si>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</si>
  <si>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</si>
  <si>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</si>
  <si>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</si>
  <si>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</si>
  <si>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</si>
  <si>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</si>
  <si>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</si>
  <si>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</si>
  <si>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</si>
  <si>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</si>
  <si>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</si>
  <si>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</si>
  <si>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</si>
  <si>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</si>
  <si>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</si>
  <si>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</si>
  <si>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</si>
  <si>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</si>
  <si>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</si>
  <si>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</si>
  <si>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</si>
  <si>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</si>
  <si>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</si>
  <si>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</si>
  <si>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</si>
  <si>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</si>
  <si>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</si>
  <si>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</si>
  <si>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</si>
  <si>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</si>
  <si>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</si>
  <si>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</si>
  <si>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</si>
  <si>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</si>
  <si>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</si>
  <si>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</si>
  <si>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</si>
  <si>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</si>
  <si>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</si>
  <si>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</si>
  <si>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</si>
  <si>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</si>
  <si>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</si>
  <si>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</si>
  <si>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</si>
  <si>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</si>
  <si>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</si>
  <si>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</si>
  <si>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</si>
  <si>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</si>
  <si>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</si>
  <si>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</si>
  <si>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</si>
  <si>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</si>
  <si>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</si>
  <si>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</si>
  <si>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</si>
  <si>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</si>
  <si>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</si>
  <si>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</si>
  <si>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</si>
  <si>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</si>
  <si>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</si>
  <si>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</si>
  <si>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</si>
  <si>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</si>
  <si>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</si>
  <si>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</si>
  <si>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</si>
  <si>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</si>
  <si>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</si>
  <si>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</si>
  <si>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</si>
  <si>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</si>
  <si>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</si>
  <si>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</si>
  <si>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</si>
  <si>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</si>
  <si>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</si>
  <si>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</si>
  <si>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</si>
  <si>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</si>
  <si>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</si>
  <si>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</si>
  <si>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</si>
  <si>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</si>
  <si>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</si>
  <si>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</si>
  <si>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</si>
  <si>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</si>
  <si>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</si>
  <si>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</si>
  <si>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</si>
  <si>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</si>
  <si>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</si>
  <si>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</si>
  <si>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</si>
  <si>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</si>
  <si>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</si>
  <si>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</si>
  <si>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</si>
  <si>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</si>
  <si>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</si>
  <si>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</si>
  <si>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</si>
  <si>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</si>
  <si>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</si>
  <si>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</si>
  <si>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</si>
  <si>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</si>
  <si>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</si>
  <si>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</si>
  <si>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</si>
  <si>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</si>
  <si>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</si>
  <si>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</si>
  <si>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</si>
  <si>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</si>
  <si>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</si>
  <si>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</si>
  <si>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</si>
  <si>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</si>
  <si>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</si>
  <si>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</si>
  <si>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</si>
  <si>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</si>
  <si>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</si>
  <si>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</si>
  <si>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</si>
  <si>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</si>
  <si>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</si>
  <si>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</si>
  <si>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</si>
  <si>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</si>
  <si>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</si>
  <si>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</si>
  <si>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</si>
  <si>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</si>
  <si>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</si>
  <si>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</si>
  <si>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</si>
  <si>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</si>
  <si>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</si>
  <si>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</si>
  <si>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</si>
  <si>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</si>
  <si>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</si>
  <si>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</si>
  <si>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</si>
  <si>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</si>
  <si>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</si>
  <si>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</si>
  <si>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</si>
  <si>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</si>
  <si>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</si>
  <si>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</si>
  <si>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</si>
  <si>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</si>
  <si>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</si>
  <si>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</si>
  <si>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</si>
  <si>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</si>
  <si>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</si>
  <si>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</si>
  <si>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</si>
  <si>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</si>
  <si>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</si>
  <si>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</si>
  <si>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</si>
  <si>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</si>
  <si>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</si>
  <si>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</si>
  <si>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</si>
  <si>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</si>
  <si>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</si>
  <si>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</si>
  <si>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</si>
  <si>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</si>
  <si>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</si>
  <si>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</si>
  <si>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</si>
  <si>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</si>
  <si>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</si>
  <si>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</si>
  <si>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</si>
  <si>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</si>
  <si>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</si>
  <si>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</si>
  <si>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</si>
  <si>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</si>
  <si>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</si>
  <si>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</si>
  <si>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</si>
  <si>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</si>
  <si>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</si>
  <si>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</si>
  <si>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</si>
  <si>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</si>
  <si>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</si>
  <si>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</si>
  <si>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</si>
  <si>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</si>
  <si>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</si>
  <si>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</si>
  <si>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</si>
  <si>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</si>
  <si>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</si>
  <si>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</si>
  <si>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</si>
  <si>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</si>
  <si>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</si>
  <si>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</si>
  <si>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</si>
  <si>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</si>
  <si>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</si>
  <si>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</si>
  <si>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</si>
  <si>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</si>
  <si>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</si>
  <si>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</si>
  <si>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</si>
  <si>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</si>
  <si>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</si>
  <si>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</si>
  <si>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</si>
  <si>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</si>
  <si>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</si>
  <si>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</si>
  <si>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</si>
  <si>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</si>
  <si>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</si>
  <si>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</si>
  <si>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</si>
  <si>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</si>
  <si>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</si>
  <si>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</si>
  <si>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</si>
  <si>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</si>
  <si>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</si>
  <si>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</si>
  <si>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</si>
  <si>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</si>
  <si>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</si>
  <si>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</si>
  <si>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</si>
  <si>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</si>
  <si>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</si>
  <si>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</si>
  <si>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</si>
  <si>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</si>
  <si>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</si>
  <si>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</si>
  <si>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</si>
  <si>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</si>
  <si>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</si>
  <si>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</si>
  <si>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</si>
  <si>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</si>
  <si>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</si>
  <si>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</si>
  <si>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</si>
  <si>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</si>
  <si>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</si>
  <si>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</si>
  <si>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</si>
  <si>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</si>
  <si>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</si>
  <si>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</si>
  <si>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</si>
  <si>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</si>
  <si>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</si>
  <si>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</si>
  <si>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</si>
  <si>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</si>
  <si>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</si>
  <si>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</si>
  <si>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</si>
  <si>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</si>
  <si>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</si>
  <si>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</si>
  <si>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</si>
  <si>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</si>
  <si>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</si>
  <si>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</si>
  <si>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</si>
  <si>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</si>
  <si>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</si>
  <si>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</si>
  <si>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</si>
  <si>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</si>
  <si>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</si>
  <si>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</si>
  <si>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</si>
  <si>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</si>
  <si>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</si>
  <si>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</si>
  <si>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</si>
  <si>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</si>
  <si>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</si>
  <si>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</si>
  <si>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</si>
  <si>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</si>
  <si>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</si>
  <si>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</si>
  <si>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</si>
  <si>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</si>
  <si>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</si>
  <si>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</si>
  <si>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</si>
  <si>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</si>
  <si>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</si>
  <si>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</si>
  <si>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</si>
  <si>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</si>
  <si>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</si>
  <si>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</si>
  <si>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</si>
  <si>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</si>
  <si>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</si>
  <si>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</si>
  <si>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</si>
  <si>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</si>
  <si>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</si>
  <si>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</si>
  <si>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</si>
  <si>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</si>
  <si>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</si>
  <si>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</si>
  <si>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</si>
  <si>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</si>
  <si>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</si>
  <si>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</si>
  <si>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</si>
  <si>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</si>
  <si>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</si>
  <si>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</si>
  <si>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</si>
  <si>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</si>
  <si>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</si>
  <si>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</si>
  <si>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</si>
  <si>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</si>
  <si>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</si>
  <si>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</si>
  <si>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</si>
  <si>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</si>
  <si>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</si>
  <si>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</si>
  <si>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</si>
  <si>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</si>
  <si>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</si>
  <si>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</si>
  <si>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</si>
  <si>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</si>
  <si>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</si>
  <si>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</si>
  <si>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</si>
  <si>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</si>
  <si>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</si>
  <si>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</si>
  <si>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</si>
  <si>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</si>
  <si>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</si>
  <si>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</si>
  <si>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</si>
  <si>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</si>
  <si>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</si>
  <si>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</si>
  <si>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</si>
  <si>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</si>
  <si>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</si>
  <si>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</si>
  <si>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</si>
  <si>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</si>
  <si>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</si>
  <si>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</si>
  <si>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</si>
  <si>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</si>
  <si>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</si>
  <si>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</si>
  <si>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</si>
  <si>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</si>
  <si>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</si>
  <si>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</si>
  <si>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</si>
  <si>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</si>
  <si>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</si>
  <si>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</si>
  <si>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</si>
  <si>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</si>
  <si>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</si>
  <si>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</si>
  <si>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</si>
  <si>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</si>
  <si>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</si>
  <si>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</si>
  <si>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</si>
  <si>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</si>
  <si>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</si>
  <si>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</si>
  <si>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</si>
  <si>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</si>
  <si>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</si>
  <si>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</si>
  <si>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</si>
  <si>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</si>
  <si>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</si>
  <si>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</si>
  <si>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</si>
  <si>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</si>
  <si>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</si>
  <si>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</si>
  <si>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</si>
  <si>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</si>
  <si>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</si>
  <si>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</si>
  <si>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</si>
  <si>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</si>
  <si>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</si>
  <si>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</si>
  <si>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</si>
  <si>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</si>
  <si>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</si>
  <si>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</si>
  <si>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</si>
  <si>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</si>
  <si>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</si>
  <si>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</si>
  <si>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</si>
  <si>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</si>
  <si>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</si>
  <si>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</si>
  <si>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</si>
  <si>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</si>
  <si>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</si>
  <si>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</si>
  <si>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</si>
  <si>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</si>
  <si>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</si>
  <si>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</si>
  <si>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</si>
  <si>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</si>
  <si>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</si>
  <si>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</si>
  <si>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</si>
  <si>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</si>
  <si>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</si>
  <si>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</si>
  <si>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</si>
  <si>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</si>
  <si>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</si>
  <si>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</si>
  <si>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</si>
  <si>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</si>
  <si>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</si>
  <si>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</si>
  <si>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</si>
  <si>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</si>
  <si>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</si>
  <si>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</si>
  <si>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</si>
  <si>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</si>
  <si>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</si>
  <si>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</si>
  <si>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</si>
  <si>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</si>
  <si>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</si>
  <si>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</si>
  <si>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</si>
  <si>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</si>
  <si>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</si>
  <si>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</si>
  <si>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</si>
  <si>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</si>
  <si>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</si>
  <si>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</si>
  <si>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</si>
  <si>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</si>
  <si>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</si>
  <si>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</si>
  <si>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</si>
  <si>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</si>
  <si>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</si>
  <si>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</si>
  <si>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</si>
  <si>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</si>
  <si>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</si>
  <si>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</si>
  <si>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</si>
  <si>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</si>
  <si>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</si>
  <si>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</si>
  <si>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</si>
  <si>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</si>
  <si>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</si>
  <si>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</si>
  <si>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</si>
  <si>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</si>
  <si>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</si>
  <si>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</si>
  <si>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</si>
  <si>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</si>
  <si>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</si>
  <si>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</si>
  <si>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</si>
  <si>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</si>
  <si>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</si>
  <si>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</si>
  <si>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</si>
  <si>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</si>
  <si>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</si>
  <si>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</si>
  <si>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</si>
  <si>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</si>
  <si>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</si>
  <si>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</si>
  <si>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</si>
  <si>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</si>
  <si>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</si>
  <si>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</si>
  <si>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</si>
  <si>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</si>
  <si>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</si>
  <si>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</si>
  <si>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</si>
  <si>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</si>
  <si>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</si>
  <si>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</si>
  <si>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</si>
  <si>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</si>
  <si>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</si>
  <si>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</si>
  <si>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</si>
  <si>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</si>
  <si>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</si>
  <si>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</si>
  <si>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</si>
  <si>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</si>
  <si>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</si>
  <si>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</si>
  <si>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</si>
  <si>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</si>
  <si>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</si>
  <si>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</si>
  <si>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</si>
  <si>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</si>
  <si>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</si>
  <si>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</si>
  <si>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</si>
  <si>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</si>
  <si>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</si>
  <si>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</si>
  <si>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</si>
  <si>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</si>
  <si>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</si>
  <si>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</si>
  <si>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</si>
  <si>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</si>
  <si>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</si>
  <si>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</si>
  <si>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</si>
  <si>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</si>
  <si>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</si>
  <si>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</si>
  <si>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</si>
  <si>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</si>
  <si>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</si>
  <si>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</si>
  <si>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</si>
  <si>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</si>
  <si>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</si>
  <si>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</si>
  <si>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</si>
  <si>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</si>
  <si>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</si>
  <si>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</si>
  <si>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</si>
  <si>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</si>
  <si>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</si>
  <si>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</si>
  <si>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</si>
  <si>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</si>
  <si>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</si>
  <si>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</si>
  <si>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</si>
  <si>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</si>
  <si>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</si>
  <si>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</si>
  <si>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</si>
  <si>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</si>
  <si>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</si>
  <si>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</si>
  <si>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</si>
  <si>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</si>
  <si>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</si>
  <si>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</si>
  <si>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</si>
  <si>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</si>
  <si>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</si>
  <si>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</si>
  <si>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</si>
  <si>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</si>
  <si>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</si>
  <si>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</si>
  <si>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</si>
  <si>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</si>
  <si>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</si>
  <si>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</si>
  <si>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</si>
  <si>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</si>
  <si>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</si>
  <si>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</si>
  <si>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</si>
  <si>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</si>
  <si>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</si>
  <si>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</si>
  <si>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</si>
  <si>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</si>
  <si>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</si>
  <si>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</si>
  <si>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</si>
  <si>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</si>
  <si>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</si>
  <si>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</si>
  <si>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</si>
  <si>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</si>
  <si>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</si>
  <si>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</si>
  <si>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</si>
  <si>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</si>
  <si>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</si>
  <si>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</si>
  <si>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</si>
  <si>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</si>
  <si>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</si>
  <si>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</si>
  <si>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</si>
  <si>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</si>
  <si>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</si>
  <si>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</si>
  <si>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</si>
  <si>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</si>
  <si>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</si>
  <si>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</si>
  <si>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</si>
  <si>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</si>
  <si>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</si>
  <si>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</si>
  <si>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</si>
  <si>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</si>
  <si>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</si>
  <si>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</si>
  <si>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</si>
  <si>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</si>
  <si>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</si>
  <si>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</si>
  <si>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</si>
  <si>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</si>
  <si>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</si>
  <si>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</si>
  <si>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</si>
  <si>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</si>
  <si>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</si>
  <si>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</si>
  <si>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</si>
  <si>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</si>
  <si>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</si>
  <si>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</si>
  <si>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</si>
  <si>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</si>
  <si>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</si>
  <si>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</si>
  <si>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</si>
  <si>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</si>
  <si>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</si>
  <si>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</si>
  <si>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</si>
  <si>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</si>
  <si>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</si>
  <si>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</si>
  <si>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</si>
  <si>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</si>
  <si>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</si>
  <si>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</si>
  <si>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</si>
  <si>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</si>
  <si>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</si>
  <si>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</si>
  <si>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</si>
  <si>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</si>
  <si>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</si>
  <si>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</si>
  <si>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</si>
  <si>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</si>
  <si>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</si>
  <si>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</si>
  <si>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</si>
  <si>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</si>
  <si>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</si>
  <si>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</si>
  <si>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</si>
  <si>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</si>
  <si>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</si>
  <si>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</si>
  <si>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</si>
  <si>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</si>
  <si>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</si>
  <si>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</si>
  <si>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</si>
  <si>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</si>
  <si>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</si>
  <si>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</si>
  <si>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</si>
  <si>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</si>
  <si>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</si>
  <si>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</si>
  <si>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</si>
  <si>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</si>
  <si>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</si>
  <si>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</si>
  <si>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</si>
  <si>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</si>
  <si>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</si>
  <si>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</si>
  <si>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</si>
  <si>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</si>
  <si>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</si>
  <si>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</si>
  <si>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</si>
  <si>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</si>
  <si>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</si>
  <si>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</si>
  <si>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</si>
  <si>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</si>
  <si>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</si>
  <si>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</si>
  <si>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</si>
  <si>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</si>
  <si>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</si>
  <si>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</si>
  <si>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</si>
  <si>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</si>
  <si>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</si>
  <si>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</si>
  <si>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</si>
  <si>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</si>
  <si>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</si>
  <si>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</si>
  <si>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</si>
  <si>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</si>
  <si>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</si>
  <si>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</si>
  <si>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</si>
  <si>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</si>
  <si>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</si>
  <si>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</si>
  <si>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</si>
  <si>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</si>
  <si>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</si>
  <si>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</si>
  <si>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</si>
  <si>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</si>
  <si>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</si>
  <si>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</si>
  <si>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</si>
  <si>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</si>
  <si>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</si>
  <si>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</si>
  <si>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</si>
  <si>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</si>
  <si>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</si>
  <si>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</si>
  <si>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</si>
  <si>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</si>
  <si>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</si>
  <si>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</si>
  <si>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</si>
  <si>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</si>
  <si>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</si>
  <si>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</si>
  <si>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</si>
  <si>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</si>
  <si>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</si>
  <si>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</si>
  <si>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</si>
  <si>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</si>
  <si>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</si>
  <si>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</si>
  <si>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</si>
  <si>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</si>
  <si>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</si>
  <si>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</si>
  <si>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</si>
  <si>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</si>
  <si>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</si>
  <si>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</si>
  <si>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</si>
  <si>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</si>
  <si>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</si>
  <si>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</si>
  <si>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</si>
  <si>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</si>
  <si>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</si>
  <si>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</si>
  <si>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</si>
  <si>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</si>
  <si>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</si>
  <si>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</si>
  <si>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</si>
  <si>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</si>
  <si>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</si>
  <si>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</si>
  <si>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</si>
  <si>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</si>
  <si>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</si>
  <si>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</si>
  <si>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</si>
  <si>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</si>
  <si>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</si>
  <si>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</si>
  <si>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</si>
  <si>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</si>
  <si>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</si>
  <si>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</si>
  <si>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</si>
  <si>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</si>
  <si>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</si>
  <si>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</si>
  <si>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</si>
  <si>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</si>
  <si>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</si>
  <si>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</si>
  <si>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</si>
  <si>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</si>
  <si>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</si>
  <si>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</si>
  <si>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</si>
  <si>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</si>
  <si>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</si>
  <si>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</si>
  <si>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</si>
  <si>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</si>
  <si>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</si>
  <si>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</si>
  <si>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</si>
  <si>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</si>
  <si>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</si>
  <si>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</si>
  <si>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</si>
  <si>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</si>
  <si>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</si>
  <si>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</si>
  <si>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</si>
  <si>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</si>
  <si>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</si>
  <si>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</si>
  <si>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</si>
  <si>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</si>
  <si>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</si>
  <si>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</si>
  <si>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</si>
  <si>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</si>
  <si>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</si>
  <si>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</si>
  <si>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</si>
  <si>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</si>
  <si>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</si>
  <si>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</si>
  <si>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</si>
  <si>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</si>
  <si>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</si>
  <si>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</si>
  <si>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</si>
  <si>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</si>
  <si>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</si>
  <si>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</si>
  <si>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</si>
  <si>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</si>
  <si>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</si>
  <si>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</si>
  <si>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</si>
  <si>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</si>
  <si>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</si>
  <si>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</si>
  <si>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</si>
  <si>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</si>
  <si>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</si>
  <si>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</si>
  <si>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</si>
  <si>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</si>
  <si>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</si>
  <si>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</si>
  <si>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</si>
  <si>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</si>
  <si>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</si>
  <si>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</si>
  <si>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</si>
  <si>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</si>
  <si>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</si>
  <si>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</si>
  <si>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</si>
  <si>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</si>
  <si>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</si>
  <si>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</si>
  <si>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</si>
  <si>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</si>
  <si>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</si>
  <si>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</si>
  <si>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</si>
  <si>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</si>
  <si>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</si>
  <si>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</si>
  <si>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</si>
  <si>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</si>
  <si>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</si>
  <si>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</si>
  <si>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</si>
  <si>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</si>
  <si>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</si>
  <si>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</si>
  <si>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</si>
  <si>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</si>
  <si>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</si>
  <si>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</si>
  <si>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</si>
  <si>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</si>
  <si>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</si>
  <si>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</si>
  <si>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</si>
  <si>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</si>
  <si>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</si>
  <si>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</si>
  <si>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</si>
  <si>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</si>
  <si>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</si>
  <si>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</si>
  <si>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</si>
  <si>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</si>
  <si>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</si>
  <si>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</si>
  <si>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</si>
  <si>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</si>
  <si>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</si>
  <si>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</si>
  <si>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</si>
  <si>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</si>
  <si>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</si>
  <si>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</si>
  <si>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</si>
  <si>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</si>
  <si>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</si>
  <si>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</si>
  <si>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</si>
  <si>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</si>
  <si>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</si>
  <si>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</si>
  <si>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</si>
  <si>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</si>
  <si>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</si>
  <si>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</si>
  <si>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</si>
  <si>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</si>
  <si>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</si>
  <si>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</si>
  <si>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</si>
  <si>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</si>
  <si>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</si>
  <si>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</si>
  <si>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</si>
  <si>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</si>
  <si>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</si>
  <si>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</si>
  <si>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</si>
  <si>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</si>
  <si>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</si>
  <si>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</si>
  <si>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</si>
  <si>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</si>
  <si>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</si>
  <si>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</si>
  <si>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</si>
  <si>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</si>
  <si>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</si>
  <si>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</si>
  <si>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</si>
  <si>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</si>
  <si>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</si>
  <si>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</si>
  <si>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</si>
  <si>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</si>
  <si>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</si>
  <si>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</si>
  <si>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</si>
  <si>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</si>
  <si>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</si>
  <si>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</si>
  <si>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</si>
  <si>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</si>
  <si>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</si>
  <si>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</si>
  <si>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</si>
  <si>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</si>
  <si>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</si>
  <si>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</si>
  <si>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</si>
  <si>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</si>
  <si>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</si>
  <si>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</si>
  <si>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</si>
  <si>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</si>
  <si>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</si>
  <si>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</si>
  <si>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</si>
  <si>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</si>
  <si>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</si>
  <si>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</si>
  <si>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</si>
  <si>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</si>
  <si>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</si>
  <si>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</si>
  <si>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</si>
  <si>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</si>
  <si>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</si>
  <si>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</si>
  <si>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</si>
  <si>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</si>
  <si>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</si>
  <si>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</si>
  <si>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</si>
  <si>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</si>
  <si>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</si>
  <si>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</si>
  <si>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</si>
  <si>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</si>
  <si>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</si>
  <si>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</si>
  <si>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</si>
  <si>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</si>
  <si>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</si>
  <si>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</si>
  <si>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</si>
  <si>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</si>
  <si>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</si>
  <si>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</si>
  <si>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</si>
  <si>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</si>
  <si>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</si>
  <si>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</si>
  <si>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</si>
  <si>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</si>
  <si>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</si>
  <si>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</si>
  <si>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</si>
  <si>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</si>
  <si>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</si>
  <si>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</si>
  <si>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</si>
  <si>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</si>
  <si>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</si>
  <si>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</si>
  <si>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</si>
  <si>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</si>
  <si>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</si>
  <si>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</si>
  <si>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</si>
  <si>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</si>
  <si>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</si>
  <si>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</si>
  <si>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</si>
  <si>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</si>
  <si>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</si>
  <si>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</si>
  <si>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</si>
  <si>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</si>
  <si>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</si>
  <si>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</si>
  <si>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</si>
  <si>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</si>
  <si>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</si>
  <si>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</si>
  <si>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</si>
  <si>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</si>
  <si>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</si>
  <si>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</si>
  <si>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</si>
  <si>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</si>
  <si>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</si>
  <si>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</si>
  <si>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</si>
  <si>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</si>
  <si>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</si>
  <si>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</si>
  <si>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</si>
  <si>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</si>
  <si>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</si>
  <si>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</si>
  <si>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</si>
  <si>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</si>
  <si>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</si>
  <si>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</si>
  <si>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</si>
  <si>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</si>
  <si>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</si>
  <si>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</si>
  <si>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</si>
  <si>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</si>
  <si>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</si>
  <si>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</si>
  <si>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</si>
  <si>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</si>
  <si>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</si>
  <si>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</si>
  <si>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</si>
  <si>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</si>
  <si>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</si>
  <si>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</si>
  <si>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</si>
  <si>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</si>
  <si>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</si>
  <si>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</si>
  <si>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</si>
  <si>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</si>
  <si>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</si>
  <si>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</si>
  <si>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</si>
  <si>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</si>
  <si>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</si>
  <si>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</si>
  <si>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</si>
  <si>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</si>
  <si>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</si>
  <si>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</si>
  <si>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</si>
  <si>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</si>
  <si>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</si>
  <si>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</si>
  <si>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</si>
  <si>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</si>
  <si>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</si>
  <si>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</si>
  <si>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</si>
  <si>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</si>
  <si>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</si>
  <si>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</si>
  <si>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</si>
  <si>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</si>
  <si>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</si>
  <si>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</si>
  <si>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</si>
  <si>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</si>
  <si>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</si>
  <si>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</si>
  <si>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</si>
  <si>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</si>
  <si>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</si>
  <si>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</si>
  <si>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</si>
  <si>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</si>
  <si>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</si>
  <si>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</si>
  <si>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</si>
  <si>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</si>
  <si>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</si>
  <si>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</si>
  <si>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</si>
  <si>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</si>
  <si>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</si>
  <si>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</si>
  <si>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</si>
  <si>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</si>
  <si>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</si>
  <si>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</si>
  <si>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</si>
  <si>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</si>
  <si>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</si>
  <si>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</si>
  <si>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</si>
  <si>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</si>
  <si>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</si>
  <si>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</si>
  <si>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</si>
  <si>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</si>
  <si>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</si>
  <si>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</si>
  <si>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</si>
  <si>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</si>
  <si>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</si>
  <si>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</si>
  <si>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</si>
  <si>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</si>
  <si>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</si>
  <si>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</si>
  <si>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</si>
  <si>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</si>
  <si>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</si>
  <si>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</si>
  <si>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</si>
  <si>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</si>
  <si>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</si>
  <si>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</si>
  <si>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</si>
  <si>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</si>
  <si>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</si>
  <si>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</si>
  <si>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</si>
  <si>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</si>
  <si>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</si>
  <si>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</si>
  <si>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</si>
  <si>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</si>
  <si>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</si>
  <si>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</si>
  <si>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</si>
  <si>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</si>
  <si>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</si>
  <si>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</si>
  <si>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</si>
  <si>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</si>
  <si>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</si>
  <si>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</si>
  <si>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</si>
  <si>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</si>
  <si>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</si>
  <si>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</si>
  <si>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</si>
  <si>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</si>
  <si>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</si>
  <si>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</si>
  <si>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</si>
  <si>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</si>
  <si>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</si>
  <si>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</si>
  <si>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</si>
  <si>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</si>
  <si>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</si>
  <si>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</si>
  <si>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</si>
  <si>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</si>
  <si>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</si>
  <si>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</si>
  <si>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</si>
  <si>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</si>
  <si>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</si>
  <si>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</si>
  <si>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</si>
  <si>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</si>
  <si>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</si>
  <si>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</si>
  <si>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</si>
  <si>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</si>
  <si>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</si>
  <si>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</si>
  <si>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</si>
  <si>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</si>
  <si>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</si>
  <si>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</si>
  <si>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</si>
  <si>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</si>
  <si>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</si>
  <si>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</si>
  <si>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</si>
  <si>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</si>
  <si>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</si>
  <si>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</si>
  <si>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</si>
  <si>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</si>
  <si>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</si>
  <si>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</si>
  <si>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</si>
  <si>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</si>
  <si>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</si>
  <si>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</si>
  <si>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</si>
  <si>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</si>
  <si>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</si>
  <si>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</si>
  <si>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</si>
  <si>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</si>
  <si>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</si>
  <si>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</si>
  <si>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</si>
  <si>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</si>
  <si>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</si>
  <si>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</si>
  <si>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</si>
  <si>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</si>
  <si>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</si>
  <si>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</si>
  <si>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</si>
  <si>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</si>
  <si>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</si>
  <si>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</si>
  <si>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</si>
  <si>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</si>
  <si>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</si>
  <si>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</si>
  <si>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</si>
  <si>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</si>
  <si>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</si>
  <si>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</si>
  <si>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</si>
  <si>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</si>
  <si>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</si>
  <si>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</si>
  <si>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</si>
  <si>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</si>
  <si>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</si>
  <si>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</si>
  <si>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</si>
  <si>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</si>
  <si>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</si>
  <si>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</si>
  <si>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</si>
  <si>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</si>
  <si>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</si>
  <si>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</si>
  <si>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</si>
  <si>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</si>
  <si>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</si>
  <si>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</si>
  <si>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</si>
  <si>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</si>
  <si>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</si>
  <si>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</si>
  <si>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</si>
  <si>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</si>
  <si>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</si>
  <si>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</si>
  <si>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</si>
  <si>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</si>
  <si>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</si>
  <si>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</si>
  <si>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</si>
  <si>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</si>
  <si>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</si>
  <si>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</si>
  <si>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</si>
  <si>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</si>
  <si>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</si>
  <si>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</si>
  <si>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</si>
  <si>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</si>
  <si>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</si>
  <si>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</si>
  <si>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</si>
  <si>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</si>
  <si>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</si>
  <si>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</si>
  <si>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</si>
  <si>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</si>
  <si>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</si>
  <si>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</si>
  <si>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</si>
  <si>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</si>
  <si>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</si>
  <si>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</si>
  <si>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</si>
  <si>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</si>
  <si>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</si>
  <si>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</si>
  <si>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</si>
  <si>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</si>
  <si>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</si>
  <si>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</si>
  <si>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</si>
  <si>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</si>
  <si>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</si>
  <si>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</si>
  <si>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</si>
  <si>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</si>
  <si>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</si>
  <si>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</si>
  <si>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</si>
  <si>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</si>
  <si>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</si>
  <si>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</si>
  <si>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</si>
  <si>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</si>
  <si>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</si>
  <si>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</si>
  <si>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</si>
  <si>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</si>
  <si>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</si>
  <si>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</si>
  <si>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</si>
  <si>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</si>
  <si>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</si>
  <si>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</si>
  <si>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</si>
  <si>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</si>
  <si>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</si>
  <si>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</si>
  <si>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</si>
  <si>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</si>
  <si>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</si>
  <si>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</si>
  <si>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</si>
  <si>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</si>
  <si>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</si>
  <si>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</si>
  <si>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</si>
  <si>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</si>
  <si>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</si>
  <si>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</si>
  <si>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</si>
  <si>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</si>
  <si>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</si>
  <si>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</si>
  <si>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</si>
  <si>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</si>
  <si>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</si>
  <si>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</si>
  <si>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</si>
  <si>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</si>
  <si>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</si>
  <si>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</si>
  <si>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</si>
  <si>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</si>
  <si>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</si>
  <si>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</si>
  <si>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</si>
  <si>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</si>
  <si>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</si>
  <si>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</si>
  <si>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</si>
  <si>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</si>
  <si>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</si>
  <si>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</si>
  <si>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</si>
  <si>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</si>
  <si>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</si>
  <si>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</si>
  <si>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</si>
  <si>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</si>
  <si>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</si>
  <si>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</si>
  <si>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</si>
  <si>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</si>
  <si>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</si>
  <si>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</si>
  <si>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</si>
  <si>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</si>
  <si>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</si>
  <si>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</si>
  <si>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</si>
  <si>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</si>
  <si>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</si>
  <si>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</si>
  <si>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</si>
  <si>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</si>
  <si>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</si>
  <si>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</si>
  <si>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</si>
  <si>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</si>
  <si>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</si>
  <si>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</si>
  <si>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</si>
  <si>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</si>
  <si>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</si>
  <si>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</si>
  <si>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</si>
  <si>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</si>
  <si>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</si>
  <si>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</si>
  <si>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</si>
  <si>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</si>
  <si>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</si>
  <si>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</si>
  <si>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</si>
  <si>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</si>
  <si>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</si>
  <si>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</si>
  <si>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</si>
  <si>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</si>
  <si>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</si>
  <si>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</si>
  <si>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</si>
  <si>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</si>
  <si>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</si>
  <si>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</si>
  <si>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</si>
  <si>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</si>
  <si>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</si>
  <si>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</si>
  <si>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</si>
  <si>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</si>
  <si>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</si>
  <si>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</si>
  <si>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</si>
  <si>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</si>
  <si>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</si>
  <si>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</si>
  <si>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</si>
  <si>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</si>
  <si>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</si>
  <si>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</si>
  <si>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</si>
  <si>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</si>
  <si>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</si>
  <si>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</si>
  <si>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</si>
  <si>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</si>
  <si>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</si>
  <si>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</si>
  <si>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</si>
  <si>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</si>
  <si>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</si>
  <si>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</si>
  <si>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</si>
  <si>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</si>
  <si>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</si>
  <si>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</si>
  <si>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</si>
  <si>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</si>
  <si>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</si>
  <si>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</si>
  <si>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</si>
  <si>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</si>
  <si>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</si>
  <si>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</si>
  <si>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</si>
  <si>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</si>
  <si>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</si>
  <si>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</si>
  <si>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</si>
  <si>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</si>
  <si>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</si>
  <si>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</si>
  <si>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</si>
  <si>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</si>
  <si>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</si>
  <si>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</si>
  <si>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</si>
  <si>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</si>
  <si>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</si>
  <si>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</si>
  <si>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</si>
  <si>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</si>
  <si>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</si>
  <si>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</si>
  <si>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</si>
  <si>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</si>
  <si>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</si>
  <si>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</si>
  <si>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</si>
  <si>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</si>
  <si>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</si>
  <si>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</si>
  <si>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</si>
  <si>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</si>
  <si>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</si>
  <si>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</si>
  <si>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</si>
  <si>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</si>
  <si>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</si>
  <si>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</si>
  <si>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</si>
  <si>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</si>
  <si>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</si>
  <si>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</si>
  <si>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</si>
  <si>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</si>
  <si>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</si>
  <si>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</si>
  <si>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</si>
  <si>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</si>
  <si>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</si>
  <si>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</si>
  <si>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</si>
  <si>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</si>
  <si>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</si>
  <si>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</si>
  <si>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</si>
  <si>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</si>
  <si>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</si>
  <si>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</si>
  <si>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</si>
  <si>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</si>
  <si>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</si>
  <si>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</si>
  <si>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</si>
  <si>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</si>
  <si>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</si>
  <si>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</si>
  <si>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</si>
  <si>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</si>
  <si>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</si>
  <si>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</si>
  <si>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</si>
  <si>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</si>
  <si>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</si>
  <si>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</si>
  <si>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</si>
  <si>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</si>
  <si>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</si>
  <si>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</si>
  <si>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</si>
  <si>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</si>
  <si>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</si>
  <si>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</si>
  <si>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</si>
  <si>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</si>
  <si>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</si>
  <si>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</si>
  <si>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</si>
  <si>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</si>
  <si>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</si>
  <si>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</si>
  <si>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</si>
  <si>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</si>
  <si>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</si>
  <si>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</si>
  <si>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</si>
  <si>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</si>
  <si>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</si>
  <si>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</si>
  <si>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</si>
  <si>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</si>
  <si>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</si>
  <si>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</si>
  <si>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</si>
  <si>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</si>
  <si>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</si>
  <si>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</si>
  <si>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</si>
  <si>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</si>
  <si>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</si>
  <si>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</si>
  <si>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</si>
  <si>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</si>
  <si>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</si>
  <si>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</si>
  <si>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</si>
  <si>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</si>
  <si>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</si>
  <si>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</si>
  <si>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</si>
  <si>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</si>
  <si>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</si>
  <si>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</si>
  <si>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</si>
  <si>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</si>
  <si>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</si>
  <si>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</si>
  <si>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</si>
  <si>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</si>
  <si>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</si>
  <si>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</si>
  <si>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</si>
  <si>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</si>
  <si>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</si>
  <si>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</si>
  <si>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</si>
  <si>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</si>
  <si>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</si>
  <si>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</si>
  <si>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</si>
  <si>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</si>
  <si>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</si>
  <si>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</si>
  <si>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</si>
  <si>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</si>
  <si>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</si>
  <si>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</si>
  <si>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</si>
  <si>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</si>
  <si>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</si>
  <si>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</si>
  <si>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</si>
  <si>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</si>
  <si>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</si>
  <si>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</si>
  <si>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</si>
  <si>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</si>
  <si>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</si>
  <si>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</si>
  <si>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</si>
  <si>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</si>
  <si>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</si>
  <si>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</si>
  <si>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</si>
  <si>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</si>
  <si>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</si>
  <si>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</si>
  <si>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</si>
  <si>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</si>
  <si>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</si>
  <si>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</si>
  <si>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</si>
  <si>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</si>
  <si>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</si>
  <si>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</si>
  <si>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</si>
  <si>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</si>
  <si>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</si>
  <si>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</si>
  <si>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</si>
  <si>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</si>
  <si>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</si>
  <si>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</si>
  <si>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</si>
  <si>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</si>
  <si>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</si>
  <si>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</si>
  <si>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</si>
  <si>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</si>
  <si>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</si>
  <si>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</si>
  <si>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</si>
  <si>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</si>
  <si>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</si>
  <si>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</si>
  <si>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</si>
  <si>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</si>
  <si>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</si>
  <si>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</si>
  <si>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</si>
  <si>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</si>
  <si>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</si>
  <si>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</si>
  <si>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</si>
  <si>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</si>
  <si>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</si>
  <si>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</si>
  <si>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</si>
  <si>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</si>
  <si>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</si>
  <si>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</si>
  <si>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</si>
  <si>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</si>
  <si>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</si>
  <si>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</si>
  <si>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</si>
  <si>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</si>
  <si>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</si>
  <si>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</si>
  <si>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</si>
  <si>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</si>
  <si>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</si>
  <si>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</si>
  <si>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</si>
  <si>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</si>
  <si>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</si>
  <si>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</si>
  <si>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</si>
  <si>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</si>
  <si>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</si>
  <si>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</si>
  <si>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</si>
  <si>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</si>
  <si>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</si>
  <si>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</si>
  <si>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</si>
  <si>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</si>
  <si>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</si>
  <si>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</si>
  <si>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</si>
  <si>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</si>
  <si>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</si>
  <si>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</si>
  <si>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</si>
  <si>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</si>
  <si>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</si>
  <si>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</si>
  <si>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</si>
  <si>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</si>
  <si>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</si>
  <si>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</si>
  <si>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</si>
  <si>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</si>
  <si>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</si>
  <si>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</si>
  <si>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</si>
  <si>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</si>
  <si>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</si>
  <si>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</si>
  <si>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</si>
  <si>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</si>
  <si>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</si>
  <si>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</si>
  <si>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</si>
  <si>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</si>
  <si>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</si>
  <si>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</si>
  <si>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</si>
  <si>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</si>
  <si>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</si>
  <si>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</si>
  <si>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</si>
  <si>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</si>
  <si>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</si>
  <si>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</si>
  <si>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</si>
  <si>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</si>
  <si>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</si>
  <si>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</si>
  <si>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</si>
  <si>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</si>
  <si>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</si>
  <si>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</si>
  <si>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</si>
  <si>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</si>
  <si>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</si>
  <si>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</si>
  <si>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</si>
  <si>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</si>
  <si>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</si>
  <si>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</si>
  <si>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</si>
  <si>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</si>
  <si>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</si>
  <si>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</si>
  <si>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</si>
  <si>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</si>
  <si>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</si>
  <si>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</si>
  <si>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</si>
  <si>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</si>
  <si>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</si>
  <si>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</si>
  <si>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</si>
  <si>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</si>
  <si>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</si>
  <si>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</si>
  <si>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</si>
  <si>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</si>
  <si>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</si>
  <si>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</si>
  <si>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</si>
  <si>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</si>
  <si>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</si>
  <si>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</si>
  <si>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</si>
  <si>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</si>
  <si>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</si>
  <si>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</si>
  <si>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</si>
  <si>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</si>
  <si>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</si>
  <si>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</si>
  <si>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</si>
  <si>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</si>
  <si>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</si>
  <si>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</si>
  <si>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</si>
  <si>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</si>
  <si>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</si>
  <si>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</si>
  <si>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</si>
  <si>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</si>
  <si>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</si>
  <si>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</si>
  <si>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</si>
  <si>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</si>
  <si>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</si>
  <si>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</si>
  <si>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</si>
  <si>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</si>
  <si>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</si>
  <si>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</si>
  <si>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</si>
  <si>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</si>
  <si>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</si>
  <si>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</si>
  <si>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</si>
  <si>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</si>
  <si>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</si>
  <si>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</si>
  <si>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</si>
  <si>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</si>
  <si>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</si>
  <si>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</si>
  <si>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</si>
  <si>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</si>
  <si>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</si>
  <si>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</si>
  <si>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</si>
  <si>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</si>
  <si>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</si>
  <si>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</si>
  <si>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</si>
  <si>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</si>
  <si>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</si>
  <si>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</si>
  <si>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</si>
  <si>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</si>
  <si>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</si>
  <si>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</si>
  <si>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</si>
  <si>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</si>
  <si>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</si>
  <si>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</si>
  <si>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</si>
  <si>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</si>
  <si>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</si>
  <si>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</si>
  <si>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</si>
  <si>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</si>
  <si>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</si>
  <si>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</si>
  <si>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</si>
  <si>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</si>
  <si>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</si>
  <si>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</si>
  <si>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</si>
  <si>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</si>
  <si>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</si>
  <si>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</si>
  <si>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</si>
  <si>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</si>
  <si>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</si>
  <si>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</si>
  <si>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</si>
  <si>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</si>
  <si>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</si>
  <si>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</si>
  <si>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</si>
  <si>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</si>
  <si>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</si>
  <si>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</si>
  <si>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</si>
  <si>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</si>
  <si>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</si>
  <si>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</si>
  <si>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</si>
  <si>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</si>
  <si>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</si>
  <si>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</si>
  <si>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</si>
  <si>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</si>
  <si>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</si>
  <si>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</si>
  <si>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</si>
  <si>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</si>
  <si>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</si>
  <si>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</si>
  <si>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</si>
  <si>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</si>
  <si>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</si>
  <si>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</si>
  <si>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</si>
  <si>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</si>
  <si>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</si>
  <si>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</si>
  <si>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</si>
  <si>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</si>
  <si>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</si>
  <si>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</si>
  <si>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</si>
  <si>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</si>
  <si>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</si>
  <si>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</si>
  <si>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</si>
  <si>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</si>
  <si>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</si>
  <si>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</si>
  <si>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</si>
  <si>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</si>
  <si>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</si>
  <si>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</si>
  <si>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</si>
  <si>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</si>
  <si>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</si>
  <si>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</si>
  <si>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</si>
  <si>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</si>
  <si>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</si>
  <si>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</si>
  <si>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</si>
  <si>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</si>
  <si>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</si>
  <si>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</si>
  <si>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</si>
  <si>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</si>
  <si>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</si>
  <si>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</si>
  <si>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</si>
  <si>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</si>
  <si>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</si>
  <si>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</si>
  <si>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</si>
  <si>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</si>
  <si>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</si>
  <si>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</si>
  <si>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</si>
  <si>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</si>
  <si>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</si>
  <si>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</si>
  <si>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</si>
  <si>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</si>
  <si>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</si>
  <si>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</si>
  <si>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</si>
  <si>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</si>
  <si>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</si>
  <si>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</si>
  <si>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</si>
  <si>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</si>
  <si>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</si>
  <si>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</si>
  <si>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</si>
  <si>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</si>
  <si>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</si>
  <si>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</si>
  <si>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</si>
  <si>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</si>
  <si>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</si>
  <si>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</si>
  <si>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</si>
  <si>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</si>
  <si>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</si>
  <si>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</si>
  <si>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</si>
  <si>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</si>
  <si>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</si>
  <si>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</si>
  <si>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</si>
  <si>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</si>
  <si>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</si>
  <si>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</si>
  <si>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</si>
  <si>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</si>
  <si>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</si>
  <si>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</si>
  <si>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</si>
  <si>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</si>
  <si>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</si>
  <si>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</si>
  <si>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</si>
  <si>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</si>
  <si>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</si>
  <si>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</si>
  <si>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</si>
  <si>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</si>
  <si>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</si>
  <si>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</si>
  <si>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</si>
  <si>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</si>
  <si>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</si>
  <si>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</si>
  <si>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</si>
  <si>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</si>
  <si>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</si>
  <si>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</si>
  <si>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</si>
  <si>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</si>
  <si>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</si>
  <si>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</si>
  <si>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</si>
  <si>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</si>
  <si>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</si>
  <si>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</si>
  <si>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</si>
  <si>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</si>
  <si>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</si>
  <si>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</si>
  <si>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</si>
  <si>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</si>
  <si>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</si>
  <si>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</si>
  <si>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</si>
  <si>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</si>
  <si>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</si>
  <si>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</si>
  <si>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</si>
  <si>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</si>
  <si>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</si>
  <si>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</si>
  <si>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</si>
  <si>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</si>
  <si>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</si>
  <si>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</si>
  <si>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</si>
  <si>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</si>
  <si>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</si>
  <si>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</si>
  <si>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</si>
  <si>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</si>
  <si>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</si>
  <si>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</si>
  <si>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</si>
  <si>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</si>
  <si>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</si>
  <si>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</si>
  <si>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</si>
  <si>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</si>
  <si>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</si>
  <si>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</si>
  <si>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</si>
  <si>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</si>
  <si>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</si>
  <si>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</si>
  <si>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</si>
  <si>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</si>
  <si>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</si>
  <si>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</si>
  <si>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</si>
  <si>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</si>
  <si>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</si>
  <si>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</si>
  <si>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</si>
  <si>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</si>
  <si>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</si>
  <si>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</si>
  <si>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</si>
  <si>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</si>
  <si>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</si>
  <si>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</si>
  <si>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</si>
  <si>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</si>
  <si>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</si>
  <si>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</si>
  <si>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</si>
  <si>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</si>
  <si>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</si>
  <si>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</si>
  <si>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</si>
  <si>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</si>
  <si>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</si>
  <si>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</si>
  <si>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</si>
  <si>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</si>
  <si>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</si>
  <si>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</si>
  <si>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</si>
  <si>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</si>
  <si>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</si>
  <si>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</si>
  <si>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</si>
  <si>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</si>
  <si>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</si>
  <si>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</si>
  <si>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</si>
  <si>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</si>
  <si>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</si>
  <si>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</si>
  <si>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</si>
  <si>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</si>
  <si>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</si>
  <si>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</si>
  <si>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</si>
  <si>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</si>
  <si>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</si>
  <si>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</si>
  <si>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</si>
  <si>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</si>
  <si>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</si>
  <si>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</si>
  <si>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</si>
  <si>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</si>
  <si>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</si>
  <si>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</si>
  <si>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</si>
  <si>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</si>
  <si>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</si>
  <si>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</si>
  <si>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</si>
  <si>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</si>
  <si>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</si>
  <si>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</si>
  <si>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</si>
  <si>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</si>
  <si>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</si>
  <si>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</si>
  <si>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</si>
  <si>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</si>
  <si>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</si>
  <si>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</si>
  <si>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</si>
  <si>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</si>
  <si>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</si>
  <si>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</si>
  <si>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</si>
  <si>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</si>
  <si>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</si>
  <si>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</si>
  <si>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</si>
  <si>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</si>
  <si>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</si>
  <si>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</si>
  <si>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</si>
  <si>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</si>
  <si>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</si>
  <si>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</si>
  <si>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</si>
  <si>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</si>
  <si>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</si>
  <si>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</si>
  <si>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</si>
  <si>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</si>
  <si>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</si>
  <si>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</si>
  <si>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</si>
  <si>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</si>
  <si>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</si>
  <si>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</si>
  <si>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</si>
  <si>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</si>
  <si>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</si>
  <si>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</si>
  <si>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</si>
  <si>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</si>
  <si>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</si>
  <si>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</si>
  <si>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</si>
  <si>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</si>
  <si>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</si>
  <si>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</si>
  <si>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</si>
  <si>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</si>
  <si>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</si>
  <si>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</si>
  <si>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</si>
  <si>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</si>
  <si>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</si>
  <si>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</si>
  <si>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</si>
  <si>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</si>
  <si>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</si>
  <si>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</si>
  <si>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</si>
  <si>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</si>
  <si>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</si>
  <si>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</si>
  <si>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</si>
  <si>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</si>
  <si>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</si>
  <si>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</si>
  <si>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</si>
  <si>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</si>
  <si>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</si>
  <si>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</si>
  <si>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</si>
  <si>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</si>
  <si>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</si>
  <si>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</si>
  <si>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</si>
  <si>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</si>
  <si>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</si>
  <si>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</si>
  <si>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</si>
  <si>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</si>
  <si>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</si>
  <si>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</si>
  <si>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</si>
  <si>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</si>
  <si>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</si>
  <si>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</si>
  <si>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</si>
  <si>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</si>
  <si>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</si>
  <si>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</si>
  <si>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</si>
  <si>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</si>
  <si>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</si>
  <si>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</si>
  <si>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</si>
  <si>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</si>
  <si>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</si>
  <si>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</si>
  <si>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</si>
  <si>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</si>
  <si>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</si>
  <si>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</si>
  <si>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</si>
  <si>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</si>
  <si>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</si>
  <si>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</si>
  <si>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</si>
  <si>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</si>
  <si>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</si>
  <si>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</si>
  <si>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</si>
  <si>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</si>
  <si>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</si>
  <si>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</si>
  <si>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</si>
  <si>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</si>
  <si>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</si>
  <si>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</si>
  <si>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</si>
  <si>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</si>
  <si>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</si>
  <si>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</si>
  <si>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</si>
  <si>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</si>
  <si>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</si>
  <si>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</si>
  <si>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</si>
  <si>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</si>
  <si>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</si>
  <si>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</si>
  <si>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</si>
  <si>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</si>
  <si>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</si>
  <si>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</si>
  <si>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</si>
  <si>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</si>
  <si>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</si>
  <si>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</si>
  <si>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</si>
  <si>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</si>
  <si>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</si>
  <si>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</si>
  <si>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</si>
  <si>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</si>
  <si>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</si>
  <si>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</si>
  <si>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</si>
  <si>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</si>
  <si>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</si>
  <si>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</si>
  <si>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</si>
  <si>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</si>
  <si>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</si>
  <si>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</si>
  <si>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</si>
  <si>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</si>
  <si>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</si>
  <si>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</si>
  <si>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</si>
  <si>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</si>
  <si>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</si>
  <si>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</si>
  <si>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</si>
  <si>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</si>
  <si>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</si>
  <si>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</si>
  <si>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</si>
  <si>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</si>
  <si>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</si>
  <si>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</si>
  <si>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</si>
  <si>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</si>
  <si>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</si>
  <si>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</si>
  <si>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</si>
  <si>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</si>
  <si>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</si>
  <si>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</si>
  <si>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</si>
  <si>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</si>
  <si>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</si>
  <si>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</si>
  <si>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</si>
  <si>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</si>
  <si>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</si>
  <si>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</si>
  <si>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</si>
  <si>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</si>
  <si>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</si>
  <si>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</si>
  <si>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</si>
  <si>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</si>
  <si>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</si>
  <si>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</si>
  <si>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</si>
  <si>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</si>
  <si>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</si>
  <si>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</si>
  <si>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</si>
  <si>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</si>
  <si>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</si>
  <si>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</si>
  <si>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</si>
  <si>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</si>
  <si>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</si>
  <si>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</si>
  <si>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</si>
  <si>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</si>
  <si>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</si>
  <si>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</si>
  <si>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</si>
  <si>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</si>
  <si>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</si>
  <si>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</si>
  <si>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</si>
  <si>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</si>
  <si>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</si>
  <si>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</si>
  <si>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</si>
  <si>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</si>
  <si>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</si>
  <si>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</si>
  <si>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</si>
  <si>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</si>
  <si>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</si>
  <si>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</si>
  <si>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</si>
  <si>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</si>
  <si>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</si>
  <si>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</si>
  <si>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</si>
  <si>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</si>
  <si>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</si>
  <si>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</si>
  <si>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</si>
  <si>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</si>
  <si>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</si>
  <si>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</si>
  <si>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</si>
  <si>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</si>
  <si>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</si>
  <si>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</si>
  <si>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</si>
  <si>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</si>
  <si>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</si>
  <si>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</si>
  <si>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</si>
  <si>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</si>
  <si>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</si>
  <si>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</si>
  <si>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</si>
  <si>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</si>
  <si>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</si>
  <si>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</si>
  <si>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</si>
  <si>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</si>
  <si>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</si>
  <si>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</si>
  <si>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</si>
  <si>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</si>
  <si>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</si>
  <si>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</si>
  <si>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</si>
  <si>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</si>
  <si>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</si>
  <si>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</si>
  <si>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</si>
  <si>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</si>
  <si>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</si>
  <si>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</si>
  <si>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</si>
  <si>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</si>
  <si>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</si>
  <si>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</si>
  <si>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</si>
  <si>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</si>
  <si>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</si>
  <si>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</si>
  <si>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</si>
  <si>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</si>
  <si>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</si>
  <si>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</si>
  <si>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</si>
  <si>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</si>
  <si>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</si>
  <si>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</si>
  <si>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</si>
  <si>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</si>
  <si>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</si>
  <si>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</si>
  <si>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</si>
  <si>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</si>
  <si>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</si>
  <si>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</si>
  <si>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</si>
  <si>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</si>
  <si>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</si>
  <si>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</si>
  <si>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</si>
  <si>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</si>
  <si>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</si>
  <si>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</si>
  <si>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</si>
  <si>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</si>
  <si>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</si>
  <si>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</si>
  <si>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</si>
  <si>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</si>
  <si>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</si>
  <si>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</si>
  <si>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</si>
  <si>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</si>
  <si>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</si>
  <si>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</si>
  <si>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</si>
  <si>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</si>
  <si>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</si>
  <si>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</si>
  <si>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</si>
  <si>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</si>
  <si>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</si>
  <si>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</si>
  <si>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</si>
  <si>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</si>
  <si>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</si>
  <si>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</si>
  <si>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</si>
  <si>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</si>
  <si>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</si>
  <si>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</si>
  <si>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</si>
  <si>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</si>
  <si>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</si>
  <si>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</si>
  <si>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</si>
  <si>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</si>
  <si>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</si>
  <si>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</si>
  <si>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</si>
  <si>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</si>
  <si>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</si>
  <si>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</si>
  <si>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</si>
  <si>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</si>
  <si>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</si>
  <si>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</si>
  <si>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</si>
  <si>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</si>
  <si>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</si>
  <si>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</si>
  <si>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</si>
  <si>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</si>
  <si>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</si>
  <si>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</si>
  <si>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</si>
  <si>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</si>
  <si>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</si>
  <si>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</si>
  <si>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</si>
  <si>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</si>
  <si>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</si>
  <si>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</si>
  <si>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</si>
  <si>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</si>
  <si>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</si>
  <si>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</si>
  <si>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</si>
  <si>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</si>
  <si>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</si>
  <si>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</si>
  <si>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</si>
  <si>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</si>
  <si>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</si>
  <si>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</si>
  <si>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</si>
  <si>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</si>
  <si>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</si>
  <si>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</si>
  <si>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</si>
  <si>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</si>
  <si>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</si>
  <si>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</si>
  <si>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</si>
  <si>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</si>
  <si>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</si>
  <si>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</si>
  <si>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</si>
  <si>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</si>
  <si>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</si>
  <si>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</si>
  <si>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</si>
  <si>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</si>
  <si>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</si>
  <si>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</si>
  <si>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</si>
  <si>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</si>
  <si>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</si>
  <si>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</si>
  <si>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</si>
  <si>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</si>
  <si>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</si>
  <si>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</si>
  <si>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</si>
  <si>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</si>
  <si>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</si>
  <si>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</si>
  <si>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</si>
  <si>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</si>
  <si>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</si>
  <si>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</si>
  <si>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</si>
  <si>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</si>
  <si>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</si>
  <si>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</si>
  <si>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</si>
  <si>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</si>
  <si>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</si>
  <si>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</si>
  <si>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</si>
  <si>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</si>
  <si>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</si>
  <si>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</si>
  <si>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</si>
  <si>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</si>
  <si>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</si>
  <si>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</si>
  <si>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</si>
  <si>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</si>
  <si>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</si>
  <si>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</si>
  <si>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</si>
  <si>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</si>
  <si>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</si>
  <si>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</si>
  <si>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</si>
  <si>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</si>
  <si>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</si>
  <si>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</si>
  <si>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</si>
  <si>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</si>
  <si>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</si>
  <si>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</si>
  <si>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</si>
  <si>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</si>
  <si>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</si>
  <si>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</si>
  <si>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</si>
  <si>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</si>
  <si>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</si>
  <si>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</si>
  <si>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</si>
  <si>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</si>
  <si>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</si>
  <si>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</si>
  <si>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</si>
  <si>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</si>
  <si>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</si>
  <si>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</si>
  <si>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</si>
  <si>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</si>
  <si>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</si>
  <si>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</si>
  <si>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</si>
  <si>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</si>
  <si>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</si>
  <si>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</si>
  <si>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</si>
  <si>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</si>
  <si>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</si>
  <si>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</si>
  <si>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</si>
  <si>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</si>
  <si>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</si>
  <si>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</si>
  <si>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</si>
  <si>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</si>
  <si>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</si>
  <si>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</si>
  <si>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</si>
  <si>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</si>
  <si>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</si>
  <si>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</si>
  <si>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</si>
  <si>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</si>
  <si>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</si>
  <si>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</si>
  <si>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</si>
  <si>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</si>
  <si>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</si>
  <si>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</si>
  <si>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</si>
  <si>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</si>
  <si>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</si>
  <si>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</si>
  <si>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</si>
  <si>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</si>
  <si>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</si>
  <si>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</si>
  <si>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</si>
  <si>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</si>
  <si>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</si>
  <si>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</si>
  <si>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</si>
  <si>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</si>
  <si>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</si>
  <si>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</si>
  <si>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</si>
  <si>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</si>
  <si>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</si>
  <si>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</si>
  <si>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</si>
  <si>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</si>
  <si>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</si>
  <si>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</si>
  <si>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</si>
  <si>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</si>
  <si>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</si>
  <si>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</si>
  <si>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</si>
  <si>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</si>
  <si>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</si>
  <si>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</si>
  <si>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</si>
  <si>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</si>
  <si>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</si>
  <si>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</si>
  <si>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</si>
  <si>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</si>
  <si>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</si>
  <si>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</si>
  <si>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</si>
  <si>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</si>
  <si>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</si>
  <si>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</si>
  <si>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</si>
  <si>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</si>
  <si>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</si>
  <si>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</si>
  <si>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</si>
  <si>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</si>
  <si>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</si>
  <si>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</si>
  <si>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</si>
  <si>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</si>
  <si>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</si>
  <si>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</si>
  <si>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</si>
  <si>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</si>
  <si>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</si>
  <si>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</si>
  <si>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</si>
  <si>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</si>
  <si>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</si>
  <si>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</si>
  <si>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</si>
  <si>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</si>
  <si>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</si>
  <si>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</si>
  <si>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</si>
  <si>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</si>
  <si>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</si>
  <si>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</si>
  <si>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</si>
  <si>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</si>
  <si>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</si>
  <si>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</si>
  <si>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</si>
  <si>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</si>
  <si>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</si>
  <si>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</si>
  <si>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</si>
  <si>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</si>
  <si>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</si>
  <si>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</si>
  <si>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</si>
  <si>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</si>
  <si>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</si>
  <si>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</si>
  <si>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</si>
  <si>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</si>
  <si>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</si>
  <si>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</si>
  <si>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</si>
  <si>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</si>
  <si>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</si>
  <si>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</si>
  <si>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</si>
  <si>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</si>
  <si>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</si>
  <si>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</si>
  <si>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</si>
  <si>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</si>
  <si>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</si>
  <si>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</si>
  <si>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</si>
  <si>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</si>
  <si>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</si>
  <si>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</si>
  <si>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</si>
  <si>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</si>
  <si>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</si>
  <si>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</si>
  <si>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</si>
  <si>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</si>
  <si>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</si>
  <si>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</si>
  <si>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</si>
  <si>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</si>
  <si>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</si>
  <si>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</si>
  <si>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</si>
  <si>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</si>
  <si>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</si>
  <si>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</si>
  <si>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</si>
  <si>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</si>
  <si>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</si>
  <si>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</si>
  <si>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</si>
  <si>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</si>
  <si>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</si>
  <si>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</si>
  <si>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</si>
  <si>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</si>
  <si>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</si>
  <si>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</si>
  <si>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</si>
  <si>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</si>
  <si>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</si>
  <si>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</si>
  <si>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</si>
  <si>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</si>
  <si>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</si>
  <si>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</si>
  <si>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</si>
  <si>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</si>
  <si>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</si>
  <si>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</si>
  <si>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</si>
  <si>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</si>
  <si>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</si>
  <si>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</si>
  <si>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</si>
  <si>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</si>
  <si>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</si>
  <si>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</si>
  <si>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</si>
  <si>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</si>
  <si>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</si>
  <si>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</si>
  <si>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</si>
  <si>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</si>
  <si>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</si>
  <si>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</si>
  <si>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</si>
  <si>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</si>
  <si>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</si>
  <si>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</si>
  <si>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</si>
  <si>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</si>
  <si>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</si>
  <si>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</si>
  <si>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</si>
  <si>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</si>
  <si>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</si>
  <si>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</si>
  <si>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</si>
  <si>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</si>
  <si>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</si>
  <si>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</si>
  <si>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</si>
  <si>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</si>
  <si>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</si>
  <si>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</si>
  <si>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</si>
  <si>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</si>
  <si>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</si>
  <si>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</si>
  <si>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</si>
  <si>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</si>
  <si>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</si>
  <si>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</si>
  <si>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</si>
  <si>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</si>
  <si>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</si>
  <si>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</si>
  <si>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</si>
  <si>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</si>
  <si>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</si>
  <si>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</si>
  <si>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</si>
  <si>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</si>
  <si>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</si>
  <si>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</si>
  <si>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</si>
  <si>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</si>
  <si>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</si>
  <si>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</si>
  <si>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</si>
  <si>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</si>
  <si>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</si>
  <si>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</si>
  <si>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</si>
  <si>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</si>
  <si>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</si>
  <si>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</si>
  <si>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</si>
  <si>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</si>
  <si>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</si>
  <si>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</si>
  <si>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</si>
  <si>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</si>
  <si>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</si>
  <si>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</si>
  <si>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</si>
  <si>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</si>
  <si>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</si>
  <si>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</si>
  <si>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</si>
  <si>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</si>
  <si>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</si>
  <si>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</si>
  <si>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</si>
  <si>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</si>
  <si>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</si>
  <si>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</si>
  <si>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</si>
  <si>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</si>
  <si>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</si>
  <si>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</si>
  <si>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</si>
  <si>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</si>
  <si>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</si>
  <si>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</si>
  <si>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</si>
  <si>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</si>
  <si>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</si>
  <si>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</si>
  <si>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</si>
  <si>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</si>
  <si>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</si>
  <si>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</si>
  <si>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</si>
  <si>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</si>
  <si>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</si>
  <si>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</si>
  <si>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</si>
  <si>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</si>
  <si>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</si>
  <si>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</si>
  <si>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</si>
  <si>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</si>
  <si>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</si>
  <si>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</si>
  <si>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</si>
  <si>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</si>
  <si>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</si>
  <si>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</si>
  <si>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</si>
  <si>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</si>
  <si>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</si>
  <si>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</si>
  <si>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</si>
  <si>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</si>
  <si>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</si>
  <si>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</si>
  <si>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</si>
  <si>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</si>
  <si>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</si>
  <si>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</si>
  <si>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</si>
  <si>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</si>
  <si>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</si>
  <si>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</si>
  <si>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</si>
  <si>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</si>
  <si>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</si>
  <si>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</si>
  <si>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</si>
  <si>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</si>
  <si>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</si>
  <si>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</si>
  <si>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</si>
  <si>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</si>
  <si>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</si>
  <si>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</si>
  <si>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</si>
  <si>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</si>
  <si>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</si>
  <si>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</si>
  <si>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</si>
  <si>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</si>
  <si>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</si>
  <si>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</si>
  <si>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</si>
  <si>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</si>
  <si>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</si>
  <si>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</si>
  <si>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</si>
  <si>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</si>
  <si>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</si>
  <si>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</si>
  <si>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</si>
  <si>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</si>
  <si>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</si>
  <si>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</si>
  <si>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</si>
  <si>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</si>
  <si>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</si>
  <si>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</si>
  <si>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</si>
  <si>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</si>
  <si>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</si>
  <si>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</si>
  <si>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</si>
  <si>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</si>
  <si>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</si>
  <si>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</si>
  <si>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</si>
  <si>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</si>
  <si>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</si>
  <si>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</si>
  <si>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</si>
  <si>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</si>
  <si>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</si>
  <si>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</si>
  <si>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</si>
  <si>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</si>
  <si>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</si>
  <si>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</si>
  <si>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</si>
  <si>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</si>
  <si>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</si>
  <si>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</si>
  <si>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</si>
  <si>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</si>
  <si>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</si>
  <si>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</si>
  <si>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</si>
  <si>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</si>
  <si>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</si>
  <si>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</si>
  <si>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</si>
  <si>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</si>
  <si>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</si>
  <si>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</si>
  <si>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</si>
  <si>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</si>
  <si>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</si>
  <si>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</si>
  <si>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</si>
  <si>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</si>
  <si>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</si>
  <si>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</si>
  <si>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</si>
  <si>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</si>
  <si>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</si>
  <si>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</si>
  <si>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</si>
  <si>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</si>
  <si>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</si>
  <si>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</si>
  <si>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</si>
  <si>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</si>
  <si>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</si>
  <si>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</si>
  <si>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</si>
  <si>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</si>
  <si>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</si>
  <si>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</si>
  <si>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</si>
  <si>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</si>
  <si>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</si>
  <si>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</si>
  <si>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</si>
  <si>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</si>
  <si>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</si>
  <si>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</si>
  <si>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</si>
  <si>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</si>
  <si>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</si>
  <si>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</si>
  <si>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</si>
  <si>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</si>
  <si>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</si>
  <si>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</si>
  <si>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</si>
  <si>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</si>
  <si>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</si>
  <si>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</si>
  <si>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</si>
  <si>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</si>
  <si>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</si>
  <si>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</si>
  <si>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</si>
  <si>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</si>
  <si>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</si>
  <si>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</si>
  <si>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</si>
  <si>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</si>
  <si>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</si>
  <si>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</si>
  <si>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</si>
  <si>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</si>
  <si>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</si>
  <si>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</si>
  <si>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</si>
  <si>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</si>
  <si>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</si>
  <si>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</si>
  <si>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</si>
  <si>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</si>
  <si>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</si>
  <si>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</si>
  <si>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</si>
  <si>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</si>
  <si>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</si>
  <si>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</si>
  <si>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</si>
  <si>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</si>
  <si>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</si>
  <si>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</si>
  <si>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</si>
  <si>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</si>
  <si>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</si>
  <si>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</si>
  <si>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</si>
  <si>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</si>
  <si>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</si>
  <si>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</si>
  <si>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</si>
  <si>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</si>
  <si>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</si>
  <si>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</si>
  <si>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</si>
  <si>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</si>
  <si>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</si>
  <si>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</si>
  <si>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</si>
  <si>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</si>
  <si>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</si>
  <si>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</si>
  <si>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</si>
  <si>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</si>
  <si>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</si>
  <si>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</si>
  <si>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</si>
  <si>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</si>
  <si>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</si>
  <si>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</si>
  <si>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</si>
  <si>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</si>
  <si>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</si>
  <si>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</si>
  <si>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</si>
  <si>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</si>
  <si>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</si>
  <si>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</si>
  <si>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</si>
  <si>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</si>
  <si>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</si>
  <si>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</si>
  <si>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</si>
  <si>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</si>
  <si>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</si>
  <si>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</si>
  <si>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</si>
  <si>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</si>
  <si>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</si>
  <si>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</si>
  <si>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</si>
  <si>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</si>
  <si>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</si>
  <si>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</si>
  <si>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</si>
  <si>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</si>
  <si>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</si>
  <si>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</si>
  <si>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</si>
  <si>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</si>
  <si>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</si>
  <si>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</si>
  <si>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</si>
  <si>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</si>
  <si>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</si>
  <si>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</si>
  <si>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</si>
  <si>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</si>
  <si>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</si>
  <si>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</si>
  <si>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</si>
  <si>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</si>
  <si>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</si>
  <si>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</si>
  <si>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</si>
  <si>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</si>
  <si>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</si>
  <si>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</si>
  <si>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</si>
  <si>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</si>
  <si>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</si>
  <si>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</si>
  <si>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</si>
  <si>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</si>
  <si>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</si>
  <si>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</si>
  <si>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</si>
  <si>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</si>
  <si>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</si>
  <si>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</si>
  <si>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</si>
  <si>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</si>
  <si>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</si>
  <si>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</si>
  <si>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</si>
  <si>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</si>
  <si>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</si>
  <si>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</si>
  <si>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</si>
  <si>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</si>
  <si>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</si>
  <si>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</si>
  <si>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</si>
  <si>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</si>
  <si>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</si>
  <si>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</si>
  <si>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</si>
  <si>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</si>
  <si>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</si>
  <si>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</si>
  <si>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</si>
  <si>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</si>
  <si>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</si>
  <si>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</si>
  <si>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</si>
  <si>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</si>
  <si>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</si>
  <si>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</si>
  <si>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</si>
  <si>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</si>
  <si>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</si>
  <si>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</si>
  <si>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</si>
  <si>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</si>
  <si>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</si>
  <si>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</si>
  <si>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</si>
  <si>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</si>
  <si>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</si>
  <si>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</si>
  <si>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</si>
  <si>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</si>
  <si>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</si>
  <si>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</si>
  <si>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</si>
  <si>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</si>
  <si>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</si>
  <si>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</si>
  <si>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</si>
  <si>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</si>
  <si>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</si>
  <si>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</si>
  <si>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</si>
  <si>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</si>
  <si>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</si>
  <si>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</si>
  <si>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</si>
  <si>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</si>
  <si>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</si>
  <si>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</si>
  <si>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</si>
  <si>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</si>
  <si>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</si>
  <si>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</si>
  <si>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</si>
  <si>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</si>
  <si>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</si>
  <si>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</si>
  <si>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</si>
  <si>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</si>
  <si>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</si>
  <si>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</si>
  <si>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</si>
  <si>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</si>
  <si>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</si>
  <si>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</si>
  <si>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</si>
  <si>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</si>
  <si>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</si>
  <si>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</si>
  <si>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</si>
  <si>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</si>
  <si>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</si>
  <si>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</si>
  <si>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</si>
  <si>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</si>
  <si>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</si>
  <si>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</si>
  <si>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</si>
  <si>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</si>
  <si>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</si>
  <si>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</si>
  <si>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</si>
  <si>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</si>
  <si>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</si>
  <si>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</si>
  <si>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</si>
  <si>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</si>
  <si>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</si>
  <si>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</si>
  <si>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</si>
  <si>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</si>
  <si>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</si>
  <si>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</si>
  <si>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</si>
  <si>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</si>
  <si>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</si>
  <si>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</si>
  <si>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</si>
  <si>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</si>
  <si>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</si>
  <si>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</si>
  <si>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</si>
  <si>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</si>
  <si>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</si>
  <si>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</si>
  <si>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</si>
  <si>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</si>
  <si>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</si>
  <si>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</si>
  <si>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</si>
  <si>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</si>
  <si>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</si>
  <si>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</si>
  <si>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</si>
  <si>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</si>
  <si>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</si>
  <si>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</si>
  <si>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</si>
  <si>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</si>
  <si>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</si>
  <si>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</si>
  <si>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</si>
  <si>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</si>
  <si>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</si>
  <si>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</si>
  <si>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</si>
  <si>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</si>
  <si>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</si>
  <si>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</si>
  <si>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</si>
  <si>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</si>
  <si>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</si>
  <si>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</si>
  <si>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</si>
  <si>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</si>
  <si>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</si>
  <si>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</si>
  <si>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</si>
  <si>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</si>
  <si>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</si>
  <si>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</si>
  <si>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</si>
  <si>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</si>
  <si>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</si>
  <si>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</si>
  <si>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</si>
  <si>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</si>
  <si>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</si>
  <si>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</si>
  <si>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</si>
  <si>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</si>
  <si>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</si>
  <si>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</si>
  <si>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</si>
  <si>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</si>
  <si>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</si>
  <si>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</si>
  <si>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</si>
  <si>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</si>
  <si>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</si>
  <si>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</si>
  <si>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</si>
  <si>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</si>
  <si>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</si>
  <si>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</si>
  <si>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</si>
  <si>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</si>
  <si>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</si>
  <si>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</si>
  <si>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</si>
  <si>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</si>
  <si>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</si>
  <si>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</si>
  <si>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</si>
  <si>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</si>
  <si>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</si>
  <si>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</si>
  <si>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</si>
  <si>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</si>
  <si>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</si>
  <si>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</si>
  <si>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</si>
  <si>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</si>
  <si>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</si>
  <si>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</si>
  <si>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</si>
  <si>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</si>
  <si>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</si>
  <si>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</si>
  <si>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</si>
  <si>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</si>
  <si>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</si>
  <si>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</si>
  <si>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</si>
  <si>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</si>
  <si>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</si>
  <si>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</si>
  <si>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</si>
  <si>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</si>
  <si>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</si>
  <si>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</si>
  <si>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</si>
  <si>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</si>
  <si>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</si>
  <si>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</si>
  <si>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</si>
  <si>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</si>
  <si>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</si>
  <si>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</si>
  <si>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</si>
  <si>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</si>
  <si>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</si>
  <si>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</si>
  <si>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</si>
  <si>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</si>
  <si>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</si>
  <si>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</si>
  <si>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</si>
  <si>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</si>
  <si>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</si>
  <si>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</si>
  <si>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</si>
  <si>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</si>
  <si>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</si>
  <si>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</si>
  <si>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</si>
  <si>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</si>
  <si>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</si>
  <si>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</si>
  <si>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</si>
  <si>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</si>
  <si>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</si>
  <si>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</si>
  <si>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</si>
  <si>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</si>
  <si>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</si>
  <si>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</si>
  <si>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</si>
  <si>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</si>
  <si>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</si>
  <si>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</si>
  <si>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</si>
  <si>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</si>
  <si>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</si>
  <si>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</si>
  <si>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</si>
  <si>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</si>
  <si>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</si>
  <si>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</si>
  <si>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</si>
  <si>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</si>
  <si>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</si>
  <si>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</si>
  <si>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</si>
  <si>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</si>
  <si>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</si>
  <si>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</si>
  <si>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</si>
  <si>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</si>
  <si>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</si>
  <si>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</si>
  <si>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</si>
  <si>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</si>
  <si>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</si>
  <si>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</si>
  <si>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</si>
  <si>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</si>
  <si>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</si>
  <si>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</si>
  <si>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</si>
  <si>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</si>
  <si>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</si>
  <si>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</si>
  <si>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</si>
  <si>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</si>
  <si>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</si>
  <si>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</si>
  <si>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</si>
  <si>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</si>
  <si>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</si>
  <si>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</si>
  <si>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</si>
  <si>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</si>
  <si>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</si>
  <si>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</si>
  <si>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</si>
  <si>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</si>
  <si>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</si>
  <si>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</si>
  <si>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</si>
  <si>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</si>
  <si>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</si>
  <si>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</si>
  <si>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</si>
  <si>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</si>
  <si>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</si>
  <si>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</si>
  <si>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</si>
  <si>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</si>
  <si>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</si>
  <si>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</si>
  <si>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</si>
  <si>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</si>
  <si>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</si>
  <si>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</si>
  <si>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</si>
  <si>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</si>
  <si>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</si>
  <si>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</si>
  <si>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</si>
  <si>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</si>
  <si>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</si>
  <si>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</si>
  <si>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</si>
  <si>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</si>
  <si>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</si>
  <si>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</si>
  <si>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</si>
  <si>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</si>
  <si>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</si>
  <si>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</si>
  <si>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</si>
  <si>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</si>
  <si>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</si>
  <si>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</si>
  <si>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</si>
  <si>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</si>
  <si>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</si>
  <si>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</si>
  <si>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</si>
  <si>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</si>
  <si>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</si>
  <si>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</si>
  <si>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</si>
  <si>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</si>
  <si>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</si>
  <si>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</si>
  <si>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</si>
  <si>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</si>
  <si>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</si>
  <si>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</si>
  <si>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</si>
  <si>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</si>
  <si>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</si>
  <si>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</si>
  <si>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</si>
  <si>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</si>
  <si>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</si>
  <si>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</si>
  <si>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</si>
  <si>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</si>
  <si>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</si>
  <si>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</si>
  <si>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</si>
  <si>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</si>
  <si>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</si>
  <si>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</si>
  <si>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</si>
  <si>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</si>
  <si>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</si>
  <si>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</si>
  <si>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</si>
  <si>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</si>
  <si>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</si>
  <si>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</si>
  <si>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</si>
  <si>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</si>
  <si>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</si>
  <si>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</si>
  <si>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</si>
  <si>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</si>
  <si>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</si>
  <si>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</si>
  <si>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</si>
  <si>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</si>
  <si>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</si>
  <si>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</si>
  <si>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</si>
  <si>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</si>
  <si>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</si>
  <si>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</si>
  <si>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</si>
  <si>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</si>
  <si>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</si>
  <si>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</si>
  <si>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</si>
  <si>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</si>
  <si>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</si>
  <si>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</si>
  <si>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</si>
  <si>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</si>
  <si>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</si>
  <si>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</si>
  <si>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</si>
  <si>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</si>
  <si>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</si>
  <si>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</si>
  <si>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</si>
  <si>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</si>
  <si>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</si>
  <si>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</si>
  <si>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</si>
  <si>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</si>
  <si>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</si>
  <si>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</si>
  <si>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</si>
  <si>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</si>
  <si>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</si>
  <si>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</si>
  <si>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</si>
  <si>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</si>
  <si>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</si>
  <si>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</si>
  <si>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</si>
  <si>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</si>
  <si>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</si>
  <si>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</si>
  <si>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</si>
  <si>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</si>
  <si>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</si>
  <si>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</si>
  <si>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</si>
  <si>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</si>
  <si>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</si>
  <si>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</si>
  <si>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</si>
  <si>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</si>
  <si>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</si>
  <si>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</si>
  <si>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</si>
  <si>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</si>
  <si>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</si>
  <si>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</si>
  <si>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</si>
  <si>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</si>
  <si>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</si>
  <si>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</si>
  <si>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</si>
  <si>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</si>
  <si>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</si>
  <si>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</si>
  <si>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</si>
  <si>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</si>
  <si>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</si>
  <si>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</si>
  <si>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</si>
  <si>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</si>
  <si>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</si>
  <si>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</si>
  <si>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</si>
  <si>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</si>
  <si>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</si>
  <si>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</si>
  <si>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</si>
  <si>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</si>
  <si>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</si>
  <si>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</si>
  <si>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</si>
  <si>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</si>
  <si>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</si>
  <si>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</si>
  <si>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</si>
  <si>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</si>
  <si>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</si>
  <si>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</si>
  <si>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</si>
  <si>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</si>
  <si>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</si>
  <si>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</si>
  <si>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</si>
  <si>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</si>
  <si>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</si>
  <si>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</si>
  <si>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</si>
  <si>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</si>
  <si>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</si>
  <si>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</si>
  <si>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</si>
  <si>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</si>
  <si>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</si>
  <si>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</si>
  <si>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</si>
  <si>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</si>
  <si>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</si>
  <si>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</si>
  <si>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</si>
  <si>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</si>
  <si>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</si>
  <si>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</si>
  <si>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</si>
  <si>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</si>
  <si>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</si>
  <si>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</si>
  <si>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</si>
  <si>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</si>
  <si>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</si>
  <si>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</si>
  <si>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</si>
  <si>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</si>
  <si>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</si>
  <si>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</si>
  <si>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</si>
  <si>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</si>
  <si>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</si>
  <si>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</si>
  <si>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</si>
  <si>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</si>
  <si>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</si>
  <si>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</si>
  <si>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</si>
  <si>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</si>
  <si>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</si>
  <si>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</si>
  <si>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</si>
  <si>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</si>
  <si>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</si>
  <si>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</si>
  <si>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</si>
  <si>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</si>
  <si>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</si>
  <si>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</si>
  <si>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</si>
  <si>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</si>
  <si>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</si>
  <si>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</si>
  <si>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</si>
  <si>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</si>
  <si>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</si>
  <si>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</si>
  <si>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</si>
  <si>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</si>
  <si>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</si>
  <si>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</si>
  <si>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</si>
  <si>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</si>
  <si>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</si>
  <si>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</si>
  <si>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</si>
  <si>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</si>
  <si>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</si>
  <si>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</si>
  <si>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</si>
  <si>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</si>
  <si>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</si>
  <si>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</si>
  <si>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</si>
  <si>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</si>
  <si>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</si>
  <si>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</si>
  <si>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</si>
  <si>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</si>
  <si>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</si>
  <si>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</si>
  <si>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</si>
  <si>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</si>
  <si>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</si>
  <si>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</si>
  <si>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</si>
  <si>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</si>
  <si>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</si>
  <si>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</si>
  <si>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</si>
  <si>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</si>
  <si>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</si>
  <si>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</si>
  <si>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</si>
  <si>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</si>
  <si>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</si>
  <si>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</si>
  <si>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</si>
  <si>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</si>
  <si>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</si>
  <si>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</si>
  <si>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</si>
  <si>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</si>
  <si>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</si>
  <si>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</si>
  <si>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</si>
  <si>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</si>
  <si>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</si>
  <si>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</si>
  <si>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</si>
  <si>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</si>
  <si>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</si>
  <si>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</si>
  <si>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</si>
  <si>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</si>
  <si>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</si>
  <si>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</si>
  <si>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</si>
  <si>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</si>
  <si>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</si>
  <si>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</si>
  <si>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</si>
  <si>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</si>
  <si>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</si>
  <si>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</si>
  <si>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</si>
  <si>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</si>
  <si>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</si>
  <si>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</si>
  <si>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</si>
  <si>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</si>
  <si>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</si>
  <si>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</si>
  <si>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</si>
  <si>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</si>
  <si>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</si>
  <si>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</si>
  <si>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</si>
  <si>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</si>
  <si>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</si>
  <si>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</si>
  <si>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</si>
  <si>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</si>
  <si>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</si>
  <si>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</si>
  <si>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</si>
  <si>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</si>
  <si>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</si>
  <si>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</si>
  <si>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</si>
  <si>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</si>
  <si>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</si>
  <si>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</si>
  <si>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</si>
  <si>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</si>
  <si>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</si>
  <si>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</si>
  <si>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</si>
  <si>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</si>
  <si>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</si>
  <si>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</si>
  <si>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</si>
  <si>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</si>
  <si>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</si>
  <si>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</si>
  <si>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</si>
  <si>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</si>
  <si>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</si>
  <si>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</si>
  <si>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</si>
  <si>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</si>
  <si>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</si>
  <si>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</si>
  <si>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</si>
  <si>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</si>
  <si>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</si>
  <si>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</si>
  <si>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</si>
  <si>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</si>
  <si>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</si>
  <si>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</si>
  <si>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</si>
  <si>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</si>
  <si>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</si>
  <si>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</si>
  <si>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</si>
  <si>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</si>
  <si>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</si>
  <si>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</si>
  <si>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</si>
  <si>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</si>
  <si>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</si>
  <si>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</si>
  <si>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</si>
  <si>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</si>
  <si>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</si>
  <si>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</si>
  <si>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</si>
  <si>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</si>
  <si>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</si>
  <si>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</si>
  <si>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</si>
  <si>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</si>
  <si>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</si>
  <si>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</si>
  <si>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</si>
  <si>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</si>
  <si>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</si>
  <si>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</si>
  <si>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</si>
  <si>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</si>
  <si>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</si>
  <si>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</si>
  <si>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</si>
  <si>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</si>
  <si>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</si>
  <si>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</si>
  <si>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</si>
  <si>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</si>
  <si>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</si>
  <si>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</si>
  <si>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</si>
  <si>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</si>
  <si>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</si>
  <si>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</si>
  <si>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</si>
  <si>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</si>
  <si>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</si>
  <si>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</si>
  <si>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</si>
  <si>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</si>
  <si>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</si>
  <si>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</si>
  <si>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</si>
  <si>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</si>
  <si>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</si>
  <si>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</si>
  <si>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</si>
  <si>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</si>
  <si>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</si>
  <si>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</si>
  <si>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</si>
  <si>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</si>
  <si>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</si>
  <si>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</si>
  <si>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</si>
  <si>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</si>
  <si>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</si>
  <si>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</si>
  <si>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</si>
  <si>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</si>
  <si>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</si>
  <si>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</si>
  <si>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</si>
  <si>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</si>
  <si>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</si>
  <si>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</si>
  <si>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</si>
  <si>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</si>
  <si>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</si>
  <si>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</si>
  <si>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</si>
  <si>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</si>
  <si>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</si>
  <si>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</si>
  <si>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</si>
  <si>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</si>
  <si>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</si>
  <si>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</si>
  <si>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</si>
  <si>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</si>
  <si>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</si>
  <si>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</si>
  <si>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</si>
  <si>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</si>
  <si>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</si>
  <si>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</si>
  <si>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</si>
  <si>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</si>
  <si>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</si>
  <si>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</si>
  <si>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</si>
  <si>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</si>
  <si>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</si>
  <si>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</si>
  <si>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</si>
  <si>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</si>
  <si>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</si>
  <si>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</si>
  <si>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</si>
  <si>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</si>
  <si>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</si>
  <si>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</si>
  <si>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</si>
  <si>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</si>
  <si>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</si>
  <si>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</si>
  <si>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</si>
  <si>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</si>
  <si>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</si>
  <si>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</si>
  <si>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</si>
  <si>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</si>
  <si>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</si>
  <si>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</si>
  <si>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</si>
  <si>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</si>
  <si>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</si>
  <si>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</si>
  <si>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</si>
  <si>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</si>
  <si>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</si>
  <si>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</si>
  <si>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</si>
  <si>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</si>
  <si>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</si>
  <si>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</si>
  <si>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</si>
  <si>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</si>
  <si>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</si>
  <si>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</si>
  <si>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</si>
  <si>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</si>
  <si>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</si>
  <si>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</si>
  <si>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</si>
  <si>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</si>
  <si>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</si>
  <si>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</si>
  <si>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</si>
  <si>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</si>
  <si>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</si>
  <si>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</si>
  <si>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</si>
  <si>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</si>
  <si>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</si>
  <si>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</si>
  <si>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</si>
  <si>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</si>
  <si>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</si>
  <si>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</si>
  <si>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</si>
  <si>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</si>
  <si>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</si>
  <si>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</si>
  <si>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</si>
  <si>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</si>
  <si>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</si>
  <si>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</si>
  <si>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</si>
  <si>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</si>
  <si>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</si>
  <si>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</si>
  <si>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</si>
  <si>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</si>
  <si>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</si>
  <si>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</si>
  <si>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</si>
  <si>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</si>
  <si>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</si>
  <si>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</si>
  <si>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</si>
  <si>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</si>
  <si>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</si>
  <si>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</si>
  <si>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</si>
  <si>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</si>
  <si>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</si>
  <si>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</si>
  <si>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</si>
  <si>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</si>
  <si>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</si>
  <si>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</si>
  <si>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</si>
  <si>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</si>
  <si>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</si>
  <si>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</si>
  <si>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</si>
  <si>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</si>
  <si>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</si>
  <si>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</si>
  <si>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</si>
  <si>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</si>
  <si>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</si>
  <si>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</si>
  <si>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</si>
  <si>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</si>
  <si>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</si>
  <si>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</si>
  <si>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</si>
  <si>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</si>
  <si>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</si>
  <si>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</si>
  <si>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</si>
  <si>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</si>
  <si>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</si>
  <si>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</si>
  <si>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</si>
  <si>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</si>
  <si>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</si>
  <si>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</si>
  <si>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</si>
  <si>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</si>
  <si>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</si>
  <si>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</si>
  <si>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</si>
  <si>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</si>
  <si>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</si>
  <si>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</si>
  <si>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</si>
  <si>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</si>
  <si>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</si>
  <si>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</si>
  <si>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</si>
  <si>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</si>
  <si>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</si>
  <si>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</si>
  <si>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</si>
  <si>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</si>
  <si>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</si>
  <si>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</si>
  <si>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</si>
  <si>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</si>
  <si>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</si>
  <si>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</si>
  <si>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</si>
  <si>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</si>
  <si>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</si>
  <si>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</si>
  <si>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</si>
  <si>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</si>
  <si>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</si>
  <si>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</si>
  <si>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</si>
  <si>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</si>
  <si>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</si>
  <si>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</si>
  <si>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</si>
  <si>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</si>
  <si>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</si>
  <si>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</si>
  <si>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</si>
  <si>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</si>
  <si>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</si>
  <si>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</si>
  <si>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</si>
  <si>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</si>
  <si>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</si>
  <si>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</si>
  <si>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</si>
  <si>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</si>
  <si>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</si>
  <si>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</si>
  <si>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</si>
  <si>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</si>
  <si>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</si>
  <si>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</si>
  <si>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</si>
  <si>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</si>
  <si>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</si>
  <si>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</si>
  <si>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</si>
  <si>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</si>
  <si>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</si>
  <si>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</si>
  <si>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</si>
  <si>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</si>
  <si>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</si>
  <si>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</si>
  <si>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</si>
  <si>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</si>
  <si>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</si>
  <si>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</si>
  <si>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</si>
  <si>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</si>
  <si>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</si>
  <si>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</si>
  <si>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</si>
  <si>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</si>
  <si>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</si>
  <si>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</si>
  <si>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</si>
  <si>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</si>
  <si>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</si>
  <si>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</si>
  <si>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</si>
  <si>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</si>
  <si>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</si>
  <si>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</si>
  <si>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</si>
  <si>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</si>
  <si>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</si>
  <si>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</si>
  <si>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</si>
  <si>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</si>
  <si>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</si>
  <si>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</si>
  <si>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</si>
  <si>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</si>
  <si>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</si>
  <si>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</si>
  <si>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</si>
  <si>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</si>
  <si>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</si>
  <si>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</si>
  <si>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</si>
  <si>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</si>
  <si>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</si>
  <si>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</si>
  <si>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</si>
  <si>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</si>
  <si>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</si>
  <si>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</si>
  <si>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</si>
  <si>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</si>
  <si>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</si>
  <si>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</si>
  <si>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</si>
  <si>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</si>
  <si>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</si>
  <si>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</si>
  <si>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</si>
  <si>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</si>
  <si>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</si>
  <si>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</si>
  <si>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</si>
  <si>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</si>
  <si>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</si>
  <si>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</si>
  <si>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</si>
  <si>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</si>
  <si>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</si>
  <si>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</si>
  <si>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</si>
  <si>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</si>
  <si>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</si>
  <si>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</si>
  <si>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</si>
  <si>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</si>
  <si>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</si>
  <si>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</si>
  <si>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</si>
  <si>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</si>
  <si>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</si>
  <si>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</si>
  <si>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</si>
  <si>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</si>
  <si>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</si>
  <si>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</si>
  <si>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</si>
  <si>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</si>
  <si>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</si>
  <si>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</si>
  <si>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</si>
  <si>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</si>
  <si>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</si>
  <si>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</si>
  <si>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</si>
  <si>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</si>
  <si>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</si>
  <si>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</si>
  <si>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</si>
  <si>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</si>
  <si>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</si>
  <si>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</si>
  <si>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</si>
  <si>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</si>
  <si>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</si>
  <si>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</si>
  <si>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</si>
  <si>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</si>
  <si>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</si>
  <si>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</si>
  <si>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</si>
  <si>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</si>
  <si>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</si>
  <si>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</si>
  <si>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</si>
  <si>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</si>
  <si>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</si>
  <si>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</si>
  <si>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</si>
  <si>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</si>
  <si>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</si>
  <si>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</si>
  <si>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</si>
  <si>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</si>
  <si>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</si>
  <si>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</si>
  <si>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</si>
  <si>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</si>
  <si>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</si>
  <si>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</si>
  <si>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</si>
  <si>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</si>
  <si>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</si>
  <si>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</si>
  <si>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</si>
  <si>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</si>
  <si>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</si>
  <si>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</si>
  <si>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</si>
  <si>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</si>
  <si>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</si>
  <si>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</si>
  <si>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</si>
  <si>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</si>
  <si>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</si>
  <si>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</si>
  <si>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</si>
  <si>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</si>
  <si>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</si>
  <si>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</si>
  <si>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</si>
  <si>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</si>
  <si>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</si>
  <si>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</si>
  <si>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</si>
  <si>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</si>
  <si>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</si>
  <si>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</si>
  <si>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</si>
  <si>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</si>
  <si>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</si>
  <si>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</si>
  <si>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</si>
  <si>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</si>
  <si>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</si>
  <si>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</si>
  <si>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</si>
  <si>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</si>
  <si>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</si>
  <si>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</si>
  <si>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</si>
  <si>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</si>
  <si>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</si>
  <si>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</si>
  <si>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</si>
  <si>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</si>
  <si>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</si>
  <si>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</si>
  <si>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</si>
  <si>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</si>
  <si>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</si>
  <si>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</si>
  <si>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</si>
  <si>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</si>
  <si>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</si>
  <si>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</si>
  <si>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</si>
  <si>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</si>
  <si>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</si>
  <si>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</si>
  <si>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</si>
  <si>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</si>
  <si>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</si>
  <si>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</si>
  <si>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</si>
  <si>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</si>
  <si>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</si>
  <si>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</si>
  <si>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</si>
  <si>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</si>
  <si>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</si>
  <si>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</si>
  <si>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</si>
  <si>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</si>
  <si>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</si>
  <si>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</si>
  <si>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</si>
  <si>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</si>
  <si>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</si>
  <si>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</si>
  <si>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</si>
  <si>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</si>
  <si>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</si>
  <si>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</si>
  <si>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</si>
  <si>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</si>
  <si>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</si>
  <si>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</si>
  <si>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</si>
  <si>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</si>
  <si>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</si>
  <si>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</si>
  <si>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</si>
  <si>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</si>
  <si>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</si>
  <si>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</si>
  <si>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</si>
  <si>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</si>
  <si>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</si>
  <si>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</si>
  <si>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</si>
  <si>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</si>
  <si>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</si>
  <si>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</si>
  <si>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</si>
  <si>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</si>
  <si>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</si>
  <si>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</si>
  <si>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</si>
  <si>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</si>
  <si>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</si>
  <si>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</si>
  <si>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</si>
  <si>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</si>
  <si>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</si>
  <si>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</si>
  <si>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</si>
  <si>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</si>
  <si>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</si>
  <si>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</si>
  <si>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</si>
  <si>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</si>
  <si>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</si>
  <si>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</si>
  <si>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</si>
  <si>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</si>
  <si>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</si>
  <si>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</si>
  <si>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</si>
  <si>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</si>
  <si>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</si>
  <si>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</si>
  <si>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</si>
  <si>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</si>
  <si>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</si>
  <si>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</si>
  <si>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</si>
  <si>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</si>
  <si>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</si>
  <si>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</si>
  <si>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</si>
  <si>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</si>
  <si>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</si>
  <si>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</si>
  <si>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</si>
  <si>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</si>
  <si>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</si>
  <si>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</si>
  <si>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</si>
  <si>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</si>
  <si>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</si>
  <si>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</si>
  <si>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</si>
  <si>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</si>
  <si>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</si>
  <si>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</si>
  <si>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</si>
  <si>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</si>
  <si>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</si>
  <si>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</si>
  <si>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</si>
  <si>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</si>
  <si>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</si>
  <si>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</si>
  <si>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</si>
  <si>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</si>
  <si>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</si>
  <si>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</si>
  <si>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</si>
  <si>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</si>
  <si>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</si>
  <si>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</si>
  <si>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</si>
  <si>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</si>
  <si>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</si>
  <si>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</si>
  <si>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</si>
  <si>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</si>
  <si>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</si>
  <si>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</si>
  <si>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</si>
  <si>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</si>
  <si>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</si>
  <si>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</si>
  <si>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</si>
  <si>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</si>
  <si>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</si>
  <si>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</si>
  <si>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</si>
  <si>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</si>
  <si>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</si>
  <si>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</si>
  <si>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</si>
  <si>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</si>
  <si>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</si>
  <si>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</si>
  <si>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</si>
  <si>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</si>
  <si>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</si>
  <si>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</si>
  <si>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</si>
  <si>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</si>
  <si>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</si>
  <si>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</si>
  <si>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</si>
  <si>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</si>
  <si>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</si>
  <si>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</si>
  <si>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</si>
  <si>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</si>
  <si>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</si>
  <si>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</si>
  <si>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</si>
  <si>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</si>
  <si>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</si>
  <si>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</si>
  <si>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</si>
  <si>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</si>
  <si>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</si>
  <si>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</si>
  <si>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</si>
  <si>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</si>
  <si>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</si>
  <si>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</si>
  <si>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</si>
  <si>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</si>
  <si>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</si>
  <si>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</si>
  <si>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</si>
  <si>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</si>
  <si>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</si>
  <si>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</si>
  <si>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</si>
  <si>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</si>
  <si>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</si>
  <si>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</si>
  <si>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</si>
  <si>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</si>
  <si>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</si>
  <si>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</si>
  <si>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</si>
  <si>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</si>
  <si>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</si>
  <si>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</si>
  <si>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</si>
  <si>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</si>
  <si>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</si>
  <si>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</si>
  <si>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</si>
  <si>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</si>
  <si>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</si>
  <si>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</si>
  <si>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</si>
  <si>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</si>
  <si>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</si>
  <si>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</si>
  <si>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</si>
  <si>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</si>
  <si>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</si>
  <si>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</si>
  <si>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</si>
  <si>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</si>
  <si>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</si>
  <si>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</si>
  <si>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</si>
  <si>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</si>
  <si>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</si>
  <si>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</si>
  <si>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</si>
  <si>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</si>
  <si>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</si>
  <si>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</si>
  <si>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</si>
  <si>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</si>
  <si>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</si>
  <si>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</si>
  <si>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</si>
  <si>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</si>
  <si>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</si>
  <si>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</si>
  <si>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</si>
  <si>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</si>
  <si>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</si>
  <si>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</si>
  <si>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</si>
  <si>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</si>
  <si>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</si>
  <si>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</si>
  <si>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</si>
  <si>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</si>
  <si>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</si>
  <si>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</si>
  <si>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</si>
  <si>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</si>
  <si>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</si>
  <si>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</si>
  <si>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</si>
  <si>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</si>
  <si>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</si>
  <si>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</si>
  <si>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</si>
  <si>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</si>
  <si>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</si>
  <si>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</si>
  <si>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</si>
  <si>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</si>
  <si>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</si>
  <si>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</si>
  <si>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</si>
  <si>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</si>
  <si>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</si>
  <si>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</si>
  <si>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</si>
  <si>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</si>
  <si>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</si>
  <si>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</si>
  <si>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</si>
  <si>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</si>
  <si>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</si>
  <si>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</si>
  <si>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</si>
  <si>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</si>
  <si>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</si>
  <si>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</si>
  <si>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</si>
  <si>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</si>
  <si>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</si>
  <si>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</si>
  <si>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</si>
  <si>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</si>
  <si>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</si>
  <si>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</si>
  <si>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</si>
  <si>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</si>
  <si>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</si>
  <si>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</si>
  <si>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</si>
  <si>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</si>
  <si>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</si>
  <si>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</si>
  <si>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</si>
  <si>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</si>
  <si>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</si>
  <si>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</si>
  <si>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</si>
  <si>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</si>
  <si>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</si>
  <si>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</si>
  <si>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</si>
  <si>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</si>
  <si>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</si>
  <si>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</si>
  <si>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</si>
  <si>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</si>
  <si>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</si>
  <si>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</si>
  <si>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</si>
  <si>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</si>
  <si>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</si>
  <si>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</si>
  <si>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</si>
  <si>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</si>
  <si>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</si>
  <si>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</si>
  <si>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</si>
  <si>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</si>
  <si>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</si>
  <si>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</si>
  <si>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</si>
  <si>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</si>
  <si>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</si>
  <si>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</si>
  <si>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</si>
  <si>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</si>
  <si>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</si>
  <si>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</si>
  <si>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</si>
  <si>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</si>
  <si>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</si>
  <si>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</si>
  <si>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</si>
  <si>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</si>
  <si>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</si>
  <si>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</si>
  <si>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</si>
  <si>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</si>
  <si>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</si>
  <si>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</si>
  <si>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</si>
  <si>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</si>
  <si>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</si>
  <si>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</si>
  <si>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</si>
  <si>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</si>
  <si>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</si>
  <si>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</si>
  <si>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</si>
  <si>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</si>
  <si>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</si>
  <si>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</si>
  <si>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</si>
  <si>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</si>
  <si>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</si>
  <si>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</si>
  <si>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</si>
  <si>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</si>
  <si>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</si>
  <si>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</si>
  <si>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</si>
  <si>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</si>
  <si>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</si>
  <si>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</si>
  <si>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</si>
  <si>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</si>
  <si>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</si>
  <si>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</si>
  <si>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</si>
  <si>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</si>
  <si>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</si>
  <si>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</si>
  <si>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</si>
  <si>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</si>
  <si>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</si>
  <si>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</si>
  <si>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</si>
  <si>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</si>
  <si>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</si>
  <si>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</si>
  <si>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</si>
  <si>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</si>
  <si>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</si>
  <si>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</si>
  <si>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</si>
  <si>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</si>
  <si>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</si>
  <si>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</si>
  <si>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</si>
  <si>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</si>
  <si>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</si>
  <si>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</si>
  <si>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</si>
  <si>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</si>
  <si>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</si>
  <si>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</si>
  <si>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</si>
  <si>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</si>
  <si>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</si>
  <si>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</si>
  <si>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</si>
  <si>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</si>
  <si>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</si>
  <si>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</si>
  <si>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</si>
  <si>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</si>
  <si>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</si>
  <si>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</si>
  <si>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</si>
  <si>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</si>
  <si>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</si>
  <si>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</si>
  <si>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</si>
  <si>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</si>
  <si>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</si>
  <si>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</si>
  <si>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</si>
  <si>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</si>
  <si>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</si>
  <si>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</si>
  <si>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</si>
  <si>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</si>
  <si>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</si>
  <si>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</si>
  <si>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</si>
  <si>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</si>
  <si>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</si>
  <si>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</si>
  <si>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</si>
  <si>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</si>
  <si>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</si>
  <si>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</si>
  <si>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</si>
  <si>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</si>
  <si>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</si>
  <si>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</si>
  <si>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</si>
  <si>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</si>
  <si>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</si>
  <si>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</si>
  <si>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</si>
  <si>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</si>
  <si>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</si>
  <si>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</si>
  <si>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</si>
  <si>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</si>
  <si>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</si>
  <si>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</si>
  <si>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</si>
  <si>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</si>
  <si>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</si>
  <si>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</si>
  <si>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</si>
  <si>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</si>
  <si>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</si>
  <si>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</si>
  <si>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</si>
  <si>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</si>
  <si>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</si>
  <si>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</si>
  <si>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</si>
  <si>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</si>
  <si>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</si>
  <si>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</si>
  <si>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</si>
  <si>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</si>
  <si>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</si>
  <si>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</si>
  <si>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</si>
  <si>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</si>
  <si>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</si>
  <si>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</si>
  <si>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</si>
  <si>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</si>
  <si>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</si>
  <si>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</si>
  <si>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</si>
  <si>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</si>
  <si>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</si>
  <si>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</si>
  <si>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</si>
  <si>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</si>
  <si>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</si>
  <si>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</si>
  <si>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</si>
  <si>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</si>
  <si>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</si>
  <si>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</si>
  <si>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</si>
  <si>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</si>
  <si>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</si>
  <si>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</si>
  <si>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</si>
  <si>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</si>
  <si>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</si>
  <si>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</si>
  <si>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</si>
  <si>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</si>
  <si>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</si>
  <si>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</si>
  <si>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</si>
  <si>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</si>
  <si>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</si>
  <si>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</si>
  <si>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</si>
  <si>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</si>
  <si>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</si>
  <si>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</si>
  <si>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</si>
  <si>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</si>
  <si>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</si>
  <si>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</si>
  <si>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</si>
  <si>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</si>
  <si>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</si>
  <si>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</si>
  <si>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</si>
  <si>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</si>
  <si>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</si>
  <si>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</si>
  <si>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</si>
  <si>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</si>
  <si>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</si>
  <si>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</si>
  <si>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</si>
  <si>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</si>
  <si>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</si>
  <si>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</si>
  <si>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</si>
  <si>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</si>
  <si>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</si>
  <si>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</si>
  <si>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</si>
  <si>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</si>
  <si>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</si>
  <si>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</si>
  <si>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</si>
  <si>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</si>
  <si>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</si>
  <si>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</si>
  <si>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</si>
  <si>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</si>
  <si>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</si>
  <si>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</si>
  <si>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</si>
  <si>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</si>
  <si>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</si>
  <si>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</si>
  <si>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</si>
  <si>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</si>
  <si>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</si>
  <si>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</si>
  <si>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</si>
  <si>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</si>
  <si>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</si>
  <si>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</si>
  <si>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</si>
  <si>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</si>
  <si>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</si>
  <si>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</si>
  <si>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</si>
  <si>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</si>
  <si>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</si>
  <si>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</si>
  <si>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</si>
  <si>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</si>
  <si>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</si>
  <si>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</si>
  <si>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</si>
  <si>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</si>
  <si>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</si>
  <si>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</si>
  <si>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</si>
  <si>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</si>
  <si>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</si>
  <si>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</si>
  <si>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</si>
  <si>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</si>
  <si>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</si>
  <si>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</si>
  <si>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</si>
  <si>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</si>
  <si>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</si>
  <si>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</si>
  <si>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</si>
  <si>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</si>
  <si>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</si>
  <si>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</si>
  <si>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</si>
  <si>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</si>
  <si>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</si>
  <si>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</si>
  <si>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</si>
  <si>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</si>
  <si>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</si>
  <si>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</si>
  <si>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</si>
  <si>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</si>
  <si>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</si>
  <si>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</si>
  <si>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</si>
  <si>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</si>
  <si>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</si>
  <si>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</si>
  <si>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</si>
  <si>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</si>
  <si>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</si>
  <si>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</si>
  <si>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</si>
  <si>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</si>
  <si>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</si>
  <si>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</si>
  <si>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</si>
  <si>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</si>
  <si>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</si>
  <si>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</si>
  <si>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</si>
  <si>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</si>
  <si>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</si>
  <si>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</si>
  <si>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</si>
  <si>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</si>
  <si>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</si>
  <si>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</si>
  <si>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</si>
  <si>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</si>
  <si>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</si>
  <si>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</si>
  <si>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</si>
  <si>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</si>
  <si>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</si>
  <si>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</si>
  <si>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</si>
  <si>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</si>
  <si>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</si>
  <si>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</si>
  <si>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</si>
  <si>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</si>
  <si>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</si>
  <si>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</si>
  <si>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</si>
  <si>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</si>
  <si>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</si>
  <si>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</si>
  <si>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</si>
  <si>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</si>
  <si>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</si>
  <si>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</si>
  <si>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</si>
  <si>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</si>
  <si>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</si>
  <si>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</si>
  <si>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</si>
  <si>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</si>
  <si>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</si>
  <si>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</si>
  <si>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</si>
  <si>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</si>
  <si>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</si>
  <si>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</si>
  <si>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</si>
  <si>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</si>
  <si>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</si>
  <si>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</si>
  <si>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</si>
  <si>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</si>
  <si>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</si>
  <si>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</si>
  <si>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</si>
  <si>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</si>
  <si>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</si>
  <si>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</si>
  <si>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</si>
  <si>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</si>
  <si>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</si>
  <si>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</si>
  <si>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</si>
  <si>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</si>
  <si>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</si>
  <si>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</si>
  <si>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</si>
  <si>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</si>
  <si>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</si>
  <si>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</si>
  <si>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</si>
  <si>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</si>
  <si>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</si>
  <si>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</si>
  <si>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</si>
  <si>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</si>
  <si>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</si>
  <si>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</si>
  <si>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</si>
  <si>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</si>
  <si>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</si>
  <si>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</si>
  <si>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</si>
  <si>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</si>
  <si>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</si>
  <si>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</si>
  <si>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</si>
  <si>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</si>
  <si>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</si>
  <si>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</si>
  <si>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</si>
  <si>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</si>
  <si>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</si>
  <si>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</si>
  <si>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</si>
  <si>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</si>
  <si>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</si>
  <si>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</si>
  <si>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</si>
  <si>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</si>
  <si>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</si>
  <si>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</si>
  <si>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</si>
  <si>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</si>
  <si>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</si>
  <si>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</si>
  <si>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</si>
  <si>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</si>
  <si>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</si>
  <si>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</si>
  <si>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</si>
  <si>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</si>
  <si>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</si>
  <si>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</si>
  <si>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</si>
  <si>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</si>
  <si>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</si>
  <si>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</si>
  <si>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</si>
  <si>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</si>
  <si>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</si>
  <si>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</si>
  <si>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</si>
  <si>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</si>
  <si>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</si>
  <si>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</si>
  <si>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</si>
  <si>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</si>
  <si>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</si>
  <si>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</si>
  <si>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</si>
  <si>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</si>
  <si>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</si>
  <si>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</si>
  <si>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</si>
  <si>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</si>
  <si>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</si>
  <si>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</si>
  <si>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</si>
  <si>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</si>
  <si>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</si>
  <si>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</si>
  <si>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</si>
  <si>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</si>
  <si>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</si>
  <si>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</si>
  <si>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</si>
  <si>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</si>
  <si>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</si>
  <si>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</si>
  <si>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</si>
  <si>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</si>
  <si>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</si>
  <si>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</si>
  <si>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</si>
  <si>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</si>
  <si>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</si>
  <si>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</si>
  <si>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</si>
  <si>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</si>
  <si>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</si>
  <si>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</si>
  <si>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</si>
  <si>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</si>
  <si>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</si>
  <si>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</si>
  <si>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</si>
  <si>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</si>
  <si>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</si>
  <si>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</si>
  <si>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</si>
  <si>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</si>
  <si>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</si>
  <si>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</si>
  <si>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</si>
  <si>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</si>
  <si>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</si>
  <si>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</si>
  <si>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</si>
  <si>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</si>
  <si>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</si>
  <si>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</si>
  <si>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</si>
  <si>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</si>
  <si>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</si>
  <si>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</si>
  <si>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</si>
  <si>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</si>
  <si>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</si>
  <si>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</si>
  <si>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</si>
  <si>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</si>
  <si>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</si>
  <si>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</si>
  <si>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</si>
  <si>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</si>
  <si>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</si>
  <si>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</si>
  <si>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</si>
  <si>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</si>
  <si>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</si>
  <si>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</si>
  <si>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</si>
  <si>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</si>
  <si>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</si>
  <si>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</si>
  <si>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</si>
  <si>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</si>
  <si>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</si>
  <si>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</si>
  <si>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</si>
  <si>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</si>
  <si>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</si>
  <si>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</si>
  <si>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</si>
  <si>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</si>
  <si>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</si>
  <si>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</si>
  <si>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</si>
  <si>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</si>
  <si>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</si>
  <si>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</si>
  <si>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</si>
  <si>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</si>
  <si>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</si>
  <si>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</si>
  <si>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</si>
  <si>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</si>
  <si>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</si>
  <si>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</si>
  <si>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</si>
  <si>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</si>
  <si>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</si>
  <si>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</si>
  <si>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</si>
  <si>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</si>
  <si>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</si>
  <si>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</si>
  <si>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</si>
  <si>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</si>
  <si>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</si>
  <si>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</si>
  <si>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</si>
  <si>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</si>
  <si>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</si>
  <si>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</si>
  <si>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</si>
  <si>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</si>
  <si>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</si>
  <si>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</si>
  <si>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</si>
  <si>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</si>
  <si>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</si>
  <si>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</si>
  <si>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</si>
  <si>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</si>
  <si>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</si>
  <si>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</si>
  <si>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</si>
  <si>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</si>
  <si>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</si>
  <si>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</si>
  <si>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</si>
  <si>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</si>
  <si>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</si>
  <si>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</si>
  <si>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</si>
  <si>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</si>
  <si>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</si>
  <si>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</si>
  <si>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</si>
  <si>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</si>
  <si>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</si>
  <si>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</si>
  <si>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</si>
  <si>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</si>
  <si>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</si>
  <si>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</si>
  <si>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</si>
  <si>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</si>
  <si>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</si>
  <si>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</si>
  <si>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</si>
  <si>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</si>
  <si>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</si>
  <si>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</si>
  <si>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</si>
  <si>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</si>
  <si>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</si>
  <si>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</si>
  <si>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</si>
  <si>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</si>
  <si>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</si>
  <si>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</si>
  <si>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</si>
  <si>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</si>
  <si>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</si>
  <si>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</si>
  <si>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</si>
  <si>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</si>
  <si>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</si>
  <si>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</si>
  <si>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</si>
  <si>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</si>
  <si>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</si>
  <si>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</si>
  <si>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</si>
  <si>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</si>
  <si>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</si>
  <si>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</si>
  <si>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</si>
  <si>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</si>
  <si>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</si>
  <si>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</si>
  <si>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</si>
  <si>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</si>
  <si>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</si>
  <si>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</si>
  <si>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</si>
  <si>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</si>
  <si>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</si>
  <si>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</si>
  <si>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</si>
  <si>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</si>
  <si>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</si>
  <si>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</si>
  <si>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</si>
  <si>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</si>
  <si>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</si>
  <si>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</si>
  <si>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</si>
  <si>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</si>
  <si>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</si>
  <si>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</si>
  <si>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</si>
  <si>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</si>
  <si>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</si>
  <si>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</si>
  <si>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</si>
  <si>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</si>
  <si>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</si>
  <si>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</si>
  <si>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</si>
  <si>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</si>
  <si>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</si>
  <si>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</si>
  <si>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</si>
  <si>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</si>
  <si>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</si>
  <si>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</si>
  <si>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</si>
  <si>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</si>
  <si>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</si>
  <si>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</si>
  <si>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</si>
  <si>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</si>
  <si>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</si>
  <si>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</si>
  <si>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</si>
  <si>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</si>
  <si>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</si>
  <si>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</si>
  <si>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</si>
  <si>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</si>
  <si>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</si>
  <si>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</si>
  <si>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</si>
  <si>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</si>
  <si>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</si>
  <si>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</si>
  <si>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</si>
  <si>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</si>
  <si>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</si>
  <si>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</si>
  <si>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</si>
  <si>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</si>
  <si>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</si>
  <si>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</si>
  <si>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</si>
  <si>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</si>
  <si>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</si>
  <si>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</si>
  <si>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</si>
  <si>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</si>
  <si>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</si>
  <si>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</si>
  <si>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</si>
  <si>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</si>
  <si>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</si>
  <si>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</si>
  <si>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</si>
  <si>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</si>
  <si>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</si>
  <si>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</si>
  <si>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</si>
  <si>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</si>
  <si>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</si>
  <si>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</si>
  <si>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</si>
  <si>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</si>
  <si>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</si>
  <si>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</si>
  <si>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</si>
  <si>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</si>
  <si>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</si>
  <si>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</si>
  <si>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</si>
  <si>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</si>
  <si>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</si>
  <si>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</si>
  <si>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</si>
  <si>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</si>
  <si>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</si>
  <si>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</si>
  <si>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</si>
  <si>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</si>
  <si>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</si>
  <si>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</si>
  <si>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</si>
  <si>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</si>
  <si>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</si>
  <si>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</si>
  <si>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</si>
  <si>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</si>
  <si>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</si>
  <si>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</si>
  <si>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</si>
  <si>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</si>
  <si>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</si>
  <si>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</si>
  <si>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</si>
  <si>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</si>
  <si>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</si>
  <si>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</si>
  <si>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</si>
  <si>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</si>
  <si>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</si>
  <si>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</si>
  <si>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</si>
  <si>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</si>
  <si>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</si>
  <si>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</si>
  <si>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</si>
  <si>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</si>
  <si>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</si>
  <si>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</si>
  <si>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</si>
  <si>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</si>
  <si>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</si>
  <si>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</si>
  <si>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</si>
  <si>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</si>
  <si>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</si>
  <si>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</si>
  <si>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</si>
  <si>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</si>
  <si>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</si>
  <si>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</si>
  <si>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</si>
  <si>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</si>
  <si>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</si>
  <si>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</si>
  <si>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</si>
  <si>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</si>
  <si>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</si>
  <si>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</si>
  <si>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</si>
  <si>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</si>
  <si>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</si>
  <si>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</si>
  <si>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</si>
  <si>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</si>
  <si>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</si>
  <si>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</si>
  <si>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</si>
  <si>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</si>
  <si>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</si>
  <si>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</si>
  <si>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</si>
  <si>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</si>
  <si>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</si>
  <si>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</si>
  <si>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</si>
  <si>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</si>
  <si>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</si>
  <si>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</si>
  <si>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</si>
  <si>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</si>
  <si>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</si>
  <si>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</si>
  <si>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</si>
  <si>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</si>
  <si>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</si>
  <si>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</si>
  <si>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</si>
  <si>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</si>
  <si>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</si>
  <si>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</si>
  <si>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</si>
  <si>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</si>
  <si>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</si>
  <si>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</si>
  <si>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</si>
  <si>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</si>
  <si>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</si>
  <si>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</si>
  <si>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</si>
  <si>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</si>
  <si>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</si>
  <si>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</si>
  <si>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</si>
  <si>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</si>
  <si>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</si>
  <si>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</si>
  <si>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</si>
  <si>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</si>
  <si>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</si>
  <si>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</si>
  <si>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</si>
  <si>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</si>
  <si>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</si>
  <si>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</si>
  <si>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</si>
  <si>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</si>
  <si>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</si>
  <si>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</si>
  <si>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</si>
  <si>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</si>
  <si>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</si>
  <si>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</si>
  <si>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</si>
  <si>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</si>
  <si>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</si>
  <si>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</si>
  <si>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</si>
  <si>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</si>
  <si>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</si>
  <si>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</si>
  <si>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</si>
  <si>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</si>
  <si>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</si>
  <si>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</si>
  <si>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</si>
  <si>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</si>
  <si>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</si>
  <si>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</si>
  <si>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</si>
  <si>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</si>
  <si>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</si>
  <si>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</si>
  <si>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</si>
  <si>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</si>
  <si>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</si>
  <si>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</si>
  <si>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</si>
  <si>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</si>
  <si>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</si>
  <si>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</si>
  <si>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</si>
  <si>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</si>
  <si>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</si>
  <si>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</si>
  <si>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</si>
  <si>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</si>
  <si>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</si>
  <si>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</si>
  <si>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</si>
  <si>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</si>
  <si>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</si>
  <si>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</si>
  <si>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</si>
  <si>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</si>
  <si>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</si>
  <si>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</si>
  <si>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</si>
  <si>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</si>
  <si>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</si>
  <si>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</si>
  <si>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</si>
  <si>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</si>
  <si>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</si>
  <si>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</si>
  <si>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</si>
  <si>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</si>
  <si>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</si>
  <si>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</si>
  <si>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</si>
  <si>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</si>
  <si>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</si>
  <si>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</si>
  <si>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</si>
  <si>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</si>
  <si>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</si>
  <si>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</si>
  <si>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</si>
  <si>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</si>
  <si>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</si>
  <si>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</si>
  <si>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</si>
  <si>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</si>
  <si>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</si>
  <si>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</si>
  <si>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</si>
  <si>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</si>
  <si>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</si>
  <si>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</si>
  <si>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</si>
  <si>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</si>
  <si>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</si>
  <si>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</si>
  <si>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</si>
  <si>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</si>
  <si>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</si>
  <si>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</si>
  <si>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</si>
  <si>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</si>
  <si>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</si>
  <si>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</si>
  <si>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</si>
  <si>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</si>
  <si>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</si>
  <si>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</si>
  <si>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</si>
  <si>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</si>
  <si>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</si>
  <si>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</si>
  <si>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</si>
  <si>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</si>
  <si>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</si>
  <si>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</si>
  <si>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</si>
  <si>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</si>
  <si>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</si>
  <si>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</si>
  <si>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</si>
  <si>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</si>
  <si>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</si>
  <si>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</si>
  <si>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</si>
  <si>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</si>
  <si>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</si>
  <si>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</si>
  <si>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</si>
  <si>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</si>
  <si>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</si>
  <si>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</si>
  <si>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</si>
  <si>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</si>
  <si>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</si>
  <si>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</si>
  <si>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</si>
  <si>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</si>
  <si>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</si>
  <si>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</si>
  <si>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</si>
  <si>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</si>
  <si>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</si>
  <si>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</si>
  <si>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</si>
  <si>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</si>
  <si>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</si>
  <si>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</si>
  <si>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</si>
  <si>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</si>
  <si>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</si>
  <si>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</si>
  <si>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</si>
  <si>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</si>
  <si>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</si>
  <si>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</si>
  <si>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</si>
  <si>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</si>
  <si>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</si>
  <si>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</si>
  <si>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</si>
  <si>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</si>
  <si>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</si>
  <si>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</si>
  <si>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</si>
  <si>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</si>
  <si>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</si>
  <si>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</si>
  <si>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</si>
  <si>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</si>
  <si>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</si>
  <si>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</si>
  <si>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</si>
  <si>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</si>
  <si>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</si>
  <si>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</si>
  <si>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</si>
  <si>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</si>
  <si>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</si>
  <si>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</si>
  <si>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</si>
  <si>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</si>
  <si>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</si>
  <si>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</si>
  <si>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</si>
  <si>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</si>
  <si>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</si>
  <si>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</si>
  <si>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</si>
  <si>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</si>
  <si>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</si>
  <si>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</si>
  <si>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</si>
  <si>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</si>
  <si>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</si>
  <si>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</si>
  <si>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</si>
  <si>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</si>
  <si>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</si>
  <si>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</si>
  <si>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</si>
  <si>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</si>
  <si>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</si>
  <si>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</si>
  <si>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</si>
  <si>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</si>
  <si>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</si>
  <si>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</si>
  <si>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</si>
  <si>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</si>
  <si>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</si>
  <si>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</si>
  <si>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</si>
  <si>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</si>
  <si>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</si>
  <si>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</si>
  <si>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</si>
  <si>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</si>
  <si>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</si>
  <si>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</si>
  <si>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</si>
  <si>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</si>
  <si>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</si>
  <si>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</si>
  <si>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</si>
  <si>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</si>
  <si>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</si>
  <si>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</si>
  <si>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</si>
  <si>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</si>
  <si>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</si>
  <si>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</si>
  <si>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</si>
  <si>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</si>
  <si>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</si>
  <si>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</si>
  <si>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</si>
  <si>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</si>
  <si>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</si>
  <si>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</si>
  <si>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</si>
  <si>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</si>
  <si>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</si>
  <si>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</si>
  <si>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</si>
  <si>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</si>
  <si>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</si>
  <si>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</si>
  <si>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</si>
  <si>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</si>
  <si>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</si>
  <si>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</si>
  <si>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</si>
  <si>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</si>
  <si>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</si>
  <si>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</si>
  <si>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</si>
  <si>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</si>
  <si>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</si>
  <si>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</si>
  <si>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</si>
  <si>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</si>
  <si>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</si>
  <si>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</si>
  <si>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</si>
  <si>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</si>
  <si>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</si>
  <si>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</si>
  <si>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</si>
  <si>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</si>
  <si>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</si>
  <si>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</si>
  <si>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</si>
  <si>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</si>
  <si>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</si>
  <si>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</si>
  <si>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</si>
  <si>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</si>
  <si>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</si>
  <si>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</si>
  <si>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</si>
  <si>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</si>
  <si>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</si>
  <si>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</si>
  <si>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</si>
  <si>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</si>
  <si>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</si>
  <si>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</si>
  <si>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</si>
  <si>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</si>
  <si>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</si>
  <si>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</si>
  <si>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</si>
  <si>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</si>
  <si>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</si>
  <si>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</si>
  <si>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</si>
  <si>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</si>
  <si>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</si>
  <si>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</si>
  <si>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</si>
  <si>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</si>
  <si>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</si>
  <si>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</si>
  <si>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</si>
  <si>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</si>
  <si>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</si>
  <si>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</si>
  <si>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</si>
  <si>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</si>
  <si>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</si>
  <si>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</si>
  <si>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</si>
  <si>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</si>
  <si>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</si>
  <si>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</si>
  <si>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</si>
  <si>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</si>
  <si>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</si>
  <si>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</si>
  <si>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</si>
  <si>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</si>
  <si>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</si>
  <si>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</si>
  <si>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</si>
  <si>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</si>
  <si>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</si>
  <si>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</si>
  <si>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</si>
  <si>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</si>
  <si>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</si>
  <si>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</si>
  <si>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</si>
  <si>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</si>
  <si>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</si>
  <si>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</si>
  <si>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</si>
  <si>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</si>
  <si>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</si>
  <si>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</si>
  <si>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</si>
  <si>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</si>
  <si>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</si>
  <si>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</si>
  <si>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</si>
  <si>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</si>
  <si>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</si>
  <si>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</si>
  <si>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</si>
  <si>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</si>
  <si>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</si>
  <si>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</si>
  <si>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</si>
  <si>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</si>
  <si>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</si>
  <si>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</si>
  <si>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</si>
  <si>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</si>
  <si>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</si>
  <si>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</si>
  <si>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</si>
  <si>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</si>
  <si>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</si>
  <si>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</si>
  <si>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</si>
  <si>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</si>
  <si>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</si>
  <si>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</si>
  <si>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</si>
  <si>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</si>
  <si>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</si>
  <si>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</si>
  <si>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</si>
  <si>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</si>
  <si>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</si>
  <si>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</si>
  <si>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</si>
  <si>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</si>
  <si>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</si>
  <si>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</si>
  <si>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</si>
  <si>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</si>
  <si>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</si>
  <si>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</si>
  <si>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</si>
  <si>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</si>
  <si>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</si>
  <si>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</si>
  <si>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</si>
  <si>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</si>
  <si>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</si>
  <si>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</si>
  <si>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</si>
  <si>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</si>
  <si>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</si>
  <si>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</si>
  <si>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</si>
  <si>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</si>
  <si>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</si>
  <si>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</si>
  <si>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</si>
  <si>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</si>
  <si>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</si>
  <si>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</si>
  <si>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</si>
  <si>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</si>
  <si>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</si>
  <si>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</si>
  <si>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</si>
  <si>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</si>
  <si>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</si>
  <si>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</si>
  <si>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</si>
  <si>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</si>
  <si>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</si>
  <si>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</si>
  <si>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</si>
  <si>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</si>
  <si>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</si>
  <si>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</si>
  <si>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</si>
  <si>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</si>
  <si>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</si>
  <si>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</si>
  <si>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</si>
  <si>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</si>
  <si>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</si>
  <si>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</si>
  <si>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</si>
  <si>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</si>
  <si>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</si>
  <si>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</si>
  <si>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</si>
  <si>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</si>
  <si>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</si>
  <si>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</si>
  <si>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</si>
  <si>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</si>
  <si>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</si>
  <si>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</si>
  <si>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</si>
  <si>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</si>
  <si>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</si>
  <si>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</si>
  <si>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</si>
  <si>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</si>
  <si>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</si>
  <si>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</si>
  <si>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</si>
  <si>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</si>
  <si>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</si>
  <si>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</si>
  <si>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</si>
  <si>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</si>
  <si>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</si>
  <si>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</si>
  <si>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</si>
  <si>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</si>
  <si>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</si>
  <si>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</si>
  <si>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</si>
  <si>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</si>
  <si>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</si>
  <si>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</si>
  <si>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</si>
  <si>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</si>
  <si>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</si>
  <si>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</si>
  <si>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</si>
  <si>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</si>
  <si>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</si>
  <si>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</si>
  <si>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</si>
  <si>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</si>
  <si>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</si>
  <si>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</si>
  <si>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</si>
  <si>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</si>
  <si>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</si>
  <si>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</si>
  <si>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</si>
  <si>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</si>
  <si>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</si>
  <si>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</si>
  <si>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</si>
  <si>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</si>
  <si>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</si>
  <si>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</si>
  <si>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</si>
  <si>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</si>
  <si>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</si>
  <si>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</si>
  <si>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</si>
  <si>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</si>
  <si>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</si>
  <si>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</si>
  <si>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</si>
  <si>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</si>
  <si>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</si>
  <si>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</si>
  <si>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</si>
  <si>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</si>
  <si>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</si>
  <si>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</si>
  <si>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</si>
  <si>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</si>
  <si>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</si>
  <si>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</si>
  <si>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</si>
  <si>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</si>
  <si>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</si>
  <si>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</si>
  <si>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</si>
  <si>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</si>
  <si>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</si>
  <si>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</si>
  <si>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</si>
  <si>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</si>
  <si>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</si>
  <si>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</si>
  <si>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</si>
  <si>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</si>
  <si>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</si>
  <si>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</si>
  <si>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</si>
  <si>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</si>
  <si>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</si>
  <si>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</si>
  <si>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</si>
  <si>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</si>
  <si>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</si>
  <si>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</si>
  <si>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</si>
  <si>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</si>
  <si>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</si>
  <si>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</si>
  <si>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</si>
  <si>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</si>
  <si>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</si>
  <si>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</si>
  <si>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</si>
  <si>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</si>
  <si>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</si>
  <si>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</si>
  <si>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</si>
  <si>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</si>
  <si>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</si>
  <si>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</si>
  <si>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</si>
  <si>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</si>
  <si>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</si>
  <si>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</si>
  <si>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</si>
  <si>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</si>
  <si>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</si>
  <si>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</si>
  <si>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</si>
  <si>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</si>
  <si>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</si>
  <si>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</si>
  <si>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</si>
  <si>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</si>
  <si>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</si>
  <si>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</si>
  <si>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</si>
  <si>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</si>
  <si>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</si>
  <si>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</si>
  <si>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</si>
  <si>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</si>
  <si>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</si>
  <si>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</si>
  <si>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</si>
  <si>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</si>
  <si>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</si>
  <si>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</si>
  <si>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</si>
  <si>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</si>
  <si>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</si>
  <si>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</si>
  <si>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</si>
  <si>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</si>
  <si>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</si>
  <si>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</si>
  <si>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</si>
  <si>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</si>
  <si>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</si>
  <si>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</si>
  <si>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</si>
  <si>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</si>
  <si>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</si>
  <si>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</si>
  <si>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</si>
  <si>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</si>
  <si>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</si>
  <si>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</si>
  <si>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</si>
  <si>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</si>
  <si>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</si>
  <si>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</si>
  <si>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</si>
  <si>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</si>
  <si>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</si>
  <si>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</si>
  <si>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</si>
  <si>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</si>
  <si>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</si>
  <si>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</si>
  <si>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</si>
  <si>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</si>
  <si>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</si>
  <si>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</si>
  <si>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</si>
  <si>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</si>
  <si>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</si>
  <si>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</si>
  <si>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</si>
  <si>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</si>
  <si>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</si>
  <si>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</si>
  <si>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</si>
  <si>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</si>
  <si>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</si>
  <si>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</si>
  <si>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</si>
  <si>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</si>
  <si>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</si>
  <si>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</si>
  <si>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</si>
  <si>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</si>
  <si>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</si>
  <si>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</si>
  <si>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</si>
  <si>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</si>
  <si>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</si>
  <si>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</si>
  <si>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</si>
  <si>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</si>
  <si>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</si>
  <si>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</si>
  <si>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</si>
  <si>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</si>
  <si>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</si>
  <si>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</si>
  <si>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</si>
  <si>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</si>
  <si>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</si>
  <si>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</si>
  <si>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</si>
  <si>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</si>
  <si>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</si>
  <si>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</si>
  <si>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</si>
  <si>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</si>
  <si>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</si>
  <si>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</si>
  <si>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</si>
  <si>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</si>
  <si>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</si>
  <si>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</si>
  <si>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</si>
  <si>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</si>
  <si>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</si>
  <si>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</si>
  <si>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</si>
  <si>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</si>
  <si>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</si>
  <si>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</si>
  <si>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</si>
  <si>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</si>
  <si>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</si>
  <si>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</si>
  <si>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</si>
  <si>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</si>
  <si>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</si>
  <si>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</si>
  <si>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</si>
  <si>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</si>
  <si>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</si>
  <si>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</si>
  <si>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</si>
  <si>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</si>
  <si>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</si>
  <si>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</si>
  <si>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</si>
  <si>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</si>
  <si>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</si>
  <si>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</si>
  <si>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</si>
  <si>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</si>
  <si>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</si>
  <si>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</si>
  <si>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</si>
  <si>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</si>
  <si>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</si>
  <si>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</si>
  <si>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</si>
  <si>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</si>
  <si>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</si>
  <si>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</si>
  <si>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</si>
  <si>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</si>
  <si>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</si>
  <si>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</si>
  <si>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</si>
  <si>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</si>
  <si>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</si>
  <si>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</si>
  <si>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</si>
  <si>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</si>
  <si>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</si>
  <si>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</si>
  <si>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</si>
  <si>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</si>
  <si>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</si>
  <si>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</si>
  <si>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</si>
  <si>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</si>
  <si>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</si>
  <si>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</si>
  <si>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</si>
  <si>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</si>
  <si>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</si>
  <si>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</si>
  <si>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</si>
  <si>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</si>
  <si>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</si>
  <si>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</si>
  <si>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</si>
  <si>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</si>
  <si>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</si>
  <si>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</si>
  <si>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</si>
  <si>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</si>
  <si>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</si>
  <si>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</si>
  <si>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</si>
  <si>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</si>
  <si>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</si>
  <si>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</si>
  <si>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</si>
  <si>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</si>
  <si>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</si>
  <si>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</si>
  <si>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</si>
  <si>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</si>
  <si>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</si>
  <si>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</si>
  <si>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</si>
  <si>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</si>
  <si>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</si>
  <si>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</si>
  <si>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</si>
  <si>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</si>
  <si>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</si>
  <si>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</si>
  <si>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</si>
  <si>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</si>
  <si>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</si>
  <si>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</si>
  <si>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</si>
  <si>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</si>
  <si>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</si>
  <si>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</si>
  <si>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</si>
  <si>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</si>
  <si>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</si>
  <si>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</si>
  <si>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</si>
  <si>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</si>
  <si>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</si>
  <si>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</si>
  <si>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</si>
  <si>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</si>
  <si>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</si>
  <si>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</si>
  <si>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</si>
  <si>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</si>
  <si>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</si>
  <si>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</si>
  <si>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</si>
  <si>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</si>
  <si>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</si>
  <si>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</si>
  <si>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</si>
  <si>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</si>
  <si>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</si>
  <si>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</si>
  <si>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</si>
  <si>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</si>
  <si>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</si>
  <si>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</si>
  <si>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</si>
  <si>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</si>
  <si>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</si>
  <si>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</si>
  <si>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</si>
  <si>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</si>
  <si>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</si>
  <si>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</si>
  <si>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</si>
  <si>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</si>
  <si>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</si>
  <si>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</si>
  <si>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</si>
  <si>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</si>
  <si>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</si>
  <si>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</si>
  <si>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</si>
  <si>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</si>
  <si>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</si>
  <si>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</si>
  <si>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</si>
  <si>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</si>
  <si>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</si>
  <si>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</si>
  <si>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</si>
  <si>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</si>
  <si>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</si>
  <si>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</si>
  <si>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</si>
  <si>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</si>
  <si>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</si>
  <si>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</si>
  <si>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</si>
  <si>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</si>
  <si>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</si>
  <si>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</si>
  <si>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</si>
  <si>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</si>
  <si>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</si>
  <si>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</si>
  <si>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</si>
  <si>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</si>
  <si>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</si>
  <si>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</si>
  <si>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</si>
  <si>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</si>
  <si>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</si>
  <si>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</si>
  <si>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</si>
  <si>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</si>
  <si>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</si>
  <si>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</si>
  <si>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</si>
  <si>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</si>
  <si>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</si>
  <si>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</si>
  <si>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</si>
  <si>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</si>
  <si>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</si>
  <si>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</si>
  <si>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</si>
  <si>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</si>
  <si>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</si>
  <si>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</si>
  <si>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</si>
  <si>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</si>
  <si>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</si>
  <si>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</si>
  <si>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</si>
  <si>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</si>
  <si>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</si>
  <si>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</si>
  <si>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</si>
  <si>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</si>
  <si>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</si>
  <si>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</si>
  <si>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</si>
  <si>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</si>
  <si>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</si>
  <si>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</si>
  <si>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</si>
  <si>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</si>
  <si>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</si>
  <si>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</si>
  <si>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</si>
  <si>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</si>
  <si>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</si>
  <si>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</si>
  <si>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</si>
  <si>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</si>
  <si>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</si>
  <si>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</si>
  <si>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</si>
  <si>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</si>
  <si>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</si>
  <si>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</si>
  <si>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</si>
  <si>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</si>
  <si>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</si>
  <si>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</si>
  <si>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</si>
  <si>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</si>
  <si>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</si>
  <si>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</si>
  <si>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</si>
  <si>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</si>
  <si>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</si>
  <si>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</si>
  <si>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</si>
  <si>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</si>
  <si>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</si>
  <si>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</si>
  <si>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</si>
  <si>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</si>
  <si>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</si>
  <si>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</si>
  <si>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</si>
  <si>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</si>
  <si>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</si>
  <si>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</si>
  <si>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</si>
  <si>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</si>
  <si>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</si>
  <si>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</si>
  <si>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</si>
  <si>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</si>
  <si>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</si>
  <si>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</si>
  <si>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</si>
  <si>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</si>
  <si>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</si>
  <si>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</si>
  <si>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</si>
  <si>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</si>
  <si>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</si>
  <si>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</si>
  <si>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</si>
  <si>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</si>
  <si>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</si>
  <si>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</si>
  <si>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</si>
  <si>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</si>
  <si>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</si>
  <si>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</si>
  <si>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</si>
  <si>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</si>
  <si>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</si>
  <si>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</si>
  <si>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</si>
  <si>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</si>
  <si>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</si>
  <si>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</si>
  <si>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</si>
  <si>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</si>
  <si>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</si>
  <si>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</si>
  <si>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</si>
  <si>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</si>
  <si>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</si>
  <si>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</si>
  <si>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</si>
  <si>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</si>
  <si>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</si>
  <si>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</si>
  <si>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</si>
  <si>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</si>
  <si>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</si>
  <si>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</si>
  <si>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</si>
  <si>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</si>
  <si>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</si>
  <si>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</si>
  <si>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</si>
  <si>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</si>
  <si>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</si>
  <si>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</si>
  <si>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</si>
  <si>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</si>
  <si>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</si>
  <si>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</si>
  <si>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</si>
  <si>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</si>
  <si>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</si>
  <si>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</si>
  <si>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</si>
  <si>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</si>
  <si>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</si>
  <si>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</si>
  <si>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</si>
  <si>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</si>
  <si>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</si>
  <si>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</si>
  <si>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</si>
  <si>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</si>
  <si>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</si>
  <si>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</si>
  <si>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</si>
  <si>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</si>
  <si>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</si>
  <si>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</si>
  <si>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</si>
  <si>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</si>
  <si>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</si>
  <si>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</si>
  <si>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</si>
  <si>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</si>
  <si>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</si>
  <si>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</si>
  <si>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</si>
  <si>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</si>
  <si>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</si>
  <si>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</si>
  <si>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</si>
  <si>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</si>
  <si>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</si>
  <si>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</si>
  <si>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</si>
  <si>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</si>
  <si>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</si>
  <si>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</si>
  <si>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</si>
  <si>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</si>
  <si>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</si>
  <si>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</si>
  <si>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</si>
  <si>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</si>
  <si>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</si>
  <si>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</si>
  <si>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</si>
  <si>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</si>
  <si>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</si>
  <si>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</si>
  <si>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</si>
  <si>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</si>
  <si>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</si>
  <si>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</si>
  <si>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</si>
  <si>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</si>
  <si>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</si>
  <si>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</si>
  <si>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</si>
  <si>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</si>
  <si>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</si>
  <si>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</si>
  <si>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</si>
  <si>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</si>
  <si>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</si>
  <si>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</si>
  <si>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</si>
  <si>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</si>
  <si>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</si>
  <si>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</si>
  <si>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</si>
  <si>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</si>
  <si>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</si>
  <si>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</si>
  <si>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</si>
  <si>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</si>
  <si>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</si>
  <si>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</si>
  <si>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</si>
  <si>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</si>
  <si>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</si>
  <si>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</si>
  <si>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</si>
  <si>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</si>
  <si>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</si>
  <si>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</si>
  <si>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</si>
  <si>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</si>
  <si>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</si>
  <si>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</si>
  <si>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</si>
  <si>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</si>
  <si>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</si>
  <si>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</si>
  <si>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</si>
  <si>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</si>
  <si>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</si>
  <si>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</si>
  <si>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</si>
  <si>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</si>
  <si>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</si>
  <si>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</si>
  <si>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</si>
  <si>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</si>
  <si>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</si>
  <si>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</si>
  <si>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</si>
  <si>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</si>
  <si>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</si>
  <si>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</si>
  <si>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</si>
  <si>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</si>
  <si>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</si>
  <si>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</si>
  <si>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</si>
  <si>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</si>
  <si>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</si>
  <si>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</si>
  <si>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</si>
  <si>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</si>
  <si>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</si>
  <si>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</si>
  <si>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</si>
  <si>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</si>
  <si>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</si>
  <si>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</si>
  <si>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</si>
  <si>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</si>
  <si>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</si>
  <si>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</si>
  <si>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</si>
  <si>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</si>
  <si>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</si>
  <si>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</si>
  <si>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</si>
  <si>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</si>
  <si>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</si>
  <si>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</si>
  <si>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</si>
  <si>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</si>
  <si>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</si>
  <si>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</si>
  <si>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</si>
  <si>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</si>
  <si>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</si>
  <si>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</si>
  <si>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</si>
  <si>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</si>
  <si>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</si>
  <si>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</si>
  <si>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</si>
  <si>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</si>
  <si>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</si>
  <si>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</si>
  <si>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</si>
  <si>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</si>
  <si>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</si>
  <si>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</si>
  <si>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</si>
  <si>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</si>
  <si>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</si>
  <si>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</si>
  <si>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</si>
  <si>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</si>
  <si>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</si>
  <si>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</si>
  <si>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</si>
  <si>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</si>
  <si>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</si>
  <si>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</si>
  <si>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</si>
  <si>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</si>
  <si>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</si>
  <si>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</si>
  <si>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</si>
  <si>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</si>
  <si>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</si>
  <si>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</si>
  <si>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</si>
  <si>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</si>
  <si>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</si>
  <si>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</si>
  <si>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</si>
  <si>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</si>
  <si>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</si>
  <si>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</si>
  <si>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</si>
  <si>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</si>
  <si>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</si>
  <si>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</si>
  <si>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</si>
  <si>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</si>
  <si>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</si>
  <si>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</si>
  <si>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</si>
  <si>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</si>
  <si>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</si>
  <si>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</si>
  <si>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</si>
  <si>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</si>
  <si>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</si>
  <si>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</si>
  <si>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</si>
  <si>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</si>
  <si>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</si>
  <si>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</si>
  <si>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</si>
  <si>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</si>
  <si>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</si>
  <si>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</si>
  <si>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</si>
  <si>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</si>
  <si>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</si>
  <si>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</si>
  <si>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</si>
  <si>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</si>
  <si>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</si>
  <si>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</si>
  <si>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</si>
  <si>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</si>
  <si>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</si>
  <si>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</si>
  <si>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</si>
  <si>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</si>
  <si>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</si>
  <si>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</si>
  <si>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</si>
  <si>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</si>
  <si>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</si>
  <si>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</si>
  <si>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</si>
  <si>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</si>
  <si>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</si>
  <si>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</si>
  <si>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</si>
  <si>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</si>
  <si>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</si>
  <si>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</si>
  <si>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</si>
  <si>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</si>
  <si>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</si>
  <si>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</si>
  <si>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</si>
  <si>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</si>
  <si>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</si>
  <si>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</si>
  <si>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</si>
  <si>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</si>
  <si>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</si>
  <si>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</si>
  <si>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</si>
  <si>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</si>
  <si>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</si>
  <si>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</si>
  <si>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</si>
  <si>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</si>
  <si>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</si>
  <si>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</si>
  <si>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</si>
  <si>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</si>
  <si>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</si>
  <si>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</si>
  <si>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</si>
  <si>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</si>
  <si>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</si>
  <si>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</si>
  <si>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</si>
  <si>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</si>
  <si>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</si>
  <si>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</si>
  <si>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</si>
  <si>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</si>
  <si>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</si>
  <si>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</si>
  <si>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</si>
  <si>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</si>
  <si>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</si>
  <si>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</si>
  <si>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</si>
  <si>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</si>
  <si>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</si>
  <si>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</si>
  <si>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</si>
  <si>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</si>
  <si>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</si>
  <si>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</si>
  <si>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</si>
  <si>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</si>
  <si>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</si>
  <si>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</si>
  <si>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</si>
  <si>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</si>
  <si>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</si>
  <si>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</si>
  <si>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</si>
  <si>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</si>
  <si>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</si>
  <si>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</si>
  <si>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</si>
  <si>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</si>
  <si>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</si>
  <si>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</si>
  <si>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</si>
  <si>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</si>
  <si>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</si>
  <si>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</si>
  <si>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</si>
  <si>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</si>
  <si>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</si>
  <si>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</si>
  <si>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</si>
  <si>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</si>
  <si>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</si>
  <si>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</si>
  <si>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</si>
  <si>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</si>
  <si>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</si>
  <si>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</si>
  <si>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</si>
  <si>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</si>
  <si>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</si>
  <si>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</si>
  <si>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</si>
  <si>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</si>
  <si>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</si>
  <si>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</si>
  <si>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</si>
  <si>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</si>
  <si>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</si>
  <si>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</si>
  <si>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</si>
  <si>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</si>
  <si>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</si>
  <si>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</si>
  <si>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</si>
  <si>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</si>
  <si>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</si>
  <si>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</si>
  <si>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</si>
  <si>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</si>
  <si>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</si>
  <si>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</si>
  <si>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</si>
  <si>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</si>
  <si>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</si>
  <si>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</si>
  <si>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</si>
  <si>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</si>
  <si>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</si>
  <si>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</si>
  <si>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</si>
  <si>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</si>
  <si>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</si>
  <si>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</si>
  <si>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</si>
  <si>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</si>
  <si>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</si>
  <si>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</si>
  <si>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</si>
  <si>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</si>
  <si>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</si>
  <si>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</si>
  <si>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</si>
  <si>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</si>
  <si>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</si>
  <si>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</si>
  <si>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</si>
  <si>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</si>
  <si>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</si>
  <si>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</si>
  <si>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</si>
  <si>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</si>
  <si>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</si>
  <si>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</si>
  <si>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</si>
  <si>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</si>
  <si>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</si>
  <si>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</si>
  <si>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</si>
  <si>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</si>
  <si>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</si>
  <si>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</si>
  <si>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</si>
  <si>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</si>
  <si>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</si>
  <si>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</si>
  <si>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</si>
  <si>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</si>
  <si>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</si>
  <si>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</si>
  <si>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</si>
  <si>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</si>
  <si>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</si>
  <si>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</si>
  <si>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</si>
  <si>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</si>
  <si>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</si>
  <si>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</si>
  <si>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</si>
  <si>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</si>
  <si>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</si>
  <si>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</si>
  <si>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</si>
  <si>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</si>
  <si>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</si>
  <si>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</si>
  <si>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</si>
  <si>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</si>
  <si>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</si>
  <si>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</si>
  <si>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</si>
  <si>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</si>
  <si>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</si>
  <si>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</si>
  <si>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</si>
  <si>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</si>
  <si>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</si>
  <si>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</si>
  <si>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</si>
  <si>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</si>
  <si>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</si>
  <si>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</si>
  <si>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</si>
  <si>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</si>
  <si>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</si>
  <si>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</si>
  <si>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</si>
  <si>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</si>
  <si>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</si>
  <si>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</si>
  <si>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</si>
  <si>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</si>
  <si>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</si>
  <si>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</si>
  <si>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</si>
  <si>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</si>
  <si>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</si>
  <si>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</si>
  <si>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</si>
  <si>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</si>
  <si>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</si>
  <si>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</si>
  <si>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</si>
  <si>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</si>
  <si>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</si>
  <si>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</si>
  <si>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</si>
  <si>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</si>
  <si>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</si>
  <si>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</si>
  <si>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</si>
  <si>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</si>
  <si>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</si>
  <si>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</si>
  <si>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</si>
  <si>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</si>
  <si>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</si>
  <si>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</si>
  <si>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</si>
  <si>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</si>
  <si>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</si>
  <si>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</si>
  <si>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</si>
  <si>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</si>
  <si>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</si>
  <si>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</si>
  <si>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</si>
  <si>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</si>
  <si>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</si>
  <si>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</si>
  <si>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</si>
  <si>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</si>
  <si>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</si>
  <si>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</si>
  <si>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</si>
  <si>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</si>
  <si>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</si>
  <si>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</si>
  <si>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</si>
  <si>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</si>
  <si>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</si>
  <si>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</si>
  <si>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</si>
  <si>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</si>
  <si>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</si>
  <si>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</si>
  <si>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</si>
  <si>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</si>
  <si>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</si>
  <si>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</si>
  <si>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</si>
  <si>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</si>
  <si>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</si>
  <si>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</si>
  <si>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</si>
  <si>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</si>
  <si>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</si>
  <si>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</si>
  <si>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</si>
  <si>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</si>
  <si>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</si>
  <si>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</si>
  <si>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</si>
  <si>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</si>
  <si>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</si>
  <si>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</si>
  <si>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</si>
  <si>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</si>
  <si>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</si>
  <si>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</si>
  <si>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</si>
  <si>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</si>
  <si>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</si>
  <si>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</si>
  <si>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</si>
  <si>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</si>
  <si>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</si>
  <si>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</si>
  <si>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</si>
  <si>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</si>
  <si>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</si>
  <si>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</si>
  <si>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</si>
  <si>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</si>
  <si>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</si>
  <si>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</si>
  <si>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</si>
  <si>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</si>
  <si>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</si>
  <si>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</si>
  <si>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</si>
  <si>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</si>
  <si>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</si>
  <si>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</si>
  <si>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</si>
  <si>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</si>
  <si>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</si>
  <si>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</si>
  <si>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</si>
  <si>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</si>
  <si>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</si>
  <si>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</si>
  <si>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</si>
  <si>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</si>
  <si>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</si>
  <si>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</si>
  <si>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</si>
  <si>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</si>
  <si>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</si>
  <si>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</si>
  <si>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</si>
  <si>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</si>
  <si>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</si>
  <si>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</si>
  <si>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</si>
  <si>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</si>
  <si>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</si>
  <si>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</si>
  <si>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</si>
  <si>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</si>
  <si>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</si>
  <si>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</si>
  <si>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</si>
  <si>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</si>
  <si>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</si>
  <si>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</si>
  <si>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</si>
  <si>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</si>
  <si>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</si>
  <si>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</si>
  <si>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</si>
  <si>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</si>
  <si>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</si>
  <si>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</si>
  <si>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</si>
  <si>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</si>
  <si>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</si>
  <si>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</si>
  <si>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</si>
  <si>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</si>
  <si>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</si>
  <si>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</si>
  <si>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</si>
  <si>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</si>
  <si>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</si>
  <si>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</si>
  <si>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</si>
  <si>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</si>
  <si>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</si>
  <si>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</si>
  <si>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</si>
  <si>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</si>
  <si>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</si>
  <si>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</si>
  <si>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</si>
  <si>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</si>
  <si>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</si>
  <si>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</si>
  <si>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</si>
  <si>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</si>
  <si>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</si>
  <si>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</si>
  <si>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</si>
  <si>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</si>
  <si>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</si>
  <si>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</si>
  <si>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</si>
  <si>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</si>
  <si>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</si>
  <si>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</si>
  <si>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</si>
  <si>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</si>
  <si>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</si>
  <si>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</si>
  <si>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</si>
  <si>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</si>
  <si>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</si>
  <si>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</si>
  <si>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</si>
  <si>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</si>
  <si>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</si>
  <si>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</si>
  <si>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</si>
  <si>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</si>
  <si>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</si>
  <si>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</si>
  <si>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</si>
  <si>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</si>
  <si>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</si>
  <si>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</si>
  <si>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</si>
  <si>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</si>
  <si>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</si>
  <si>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</si>
  <si>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</si>
  <si>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</si>
  <si>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</si>
  <si>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</si>
  <si>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</si>
  <si>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</si>
  <si>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</si>
  <si>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</si>
  <si>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</si>
  <si>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</si>
  <si>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</si>
  <si>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</si>
  <si>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</si>
  <si>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</si>
  <si>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</si>
  <si>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</si>
  <si>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</si>
  <si>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</si>
  <si>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</si>
  <si>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</si>
  <si>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</si>
  <si>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</si>
  <si>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</si>
  <si>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</si>
  <si>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</si>
  <si>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</si>
  <si>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</si>
  <si>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</si>
  <si>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</si>
  <si>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</si>
  <si>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</si>
  <si>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</si>
  <si>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</si>
  <si>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</si>
  <si>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</si>
  <si>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</si>
  <si>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</si>
  <si>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</si>
  <si>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</si>
  <si>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</si>
  <si>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</si>
  <si>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</si>
  <si>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</si>
  <si>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</si>
  <si>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</si>
  <si>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</si>
  <si>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</si>
  <si>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</si>
  <si>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</si>
  <si>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</si>
  <si>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</si>
  <si>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</si>
  <si>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</si>
  <si>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</si>
  <si>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</si>
  <si>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</si>
  <si>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</si>
  <si>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</si>
  <si>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</si>
  <si>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</si>
  <si>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</si>
  <si>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</si>
  <si>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</si>
  <si>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</si>
  <si>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</si>
  <si>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</si>
  <si>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</si>
  <si>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</si>
  <si>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</si>
  <si>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</si>
  <si>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</si>
  <si>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</si>
  <si>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</si>
  <si>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</si>
  <si>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</si>
  <si>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</si>
  <si>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</si>
  <si>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</si>
  <si>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</si>
  <si>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</si>
  <si>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</si>
  <si>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</si>
  <si>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</si>
  <si>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</si>
  <si>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</si>
  <si>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</si>
  <si>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</si>
  <si>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</si>
  <si>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</si>
  <si>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</si>
  <si>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</si>
  <si>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</si>
  <si>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</si>
  <si>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</si>
  <si>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</si>
  <si>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</si>
  <si>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</si>
  <si>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</si>
  <si>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</si>
  <si>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</si>
  <si>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</si>
  <si>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</si>
  <si>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</si>
  <si>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</si>
  <si>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</si>
  <si>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</si>
  <si>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</si>
  <si>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</si>
  <si>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</si>
  <si>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</si>
  <si>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</si>
  <si>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</si>
  <si>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</si>
  <si>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</si>
  <si>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</si>
  <si>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</si>
  <si>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</si>
  <si>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</si>
  <si>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</si>
  <si>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</si>
  <si>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</si>
  <si>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</si>
  <si>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</si>
  <si>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</si>
  <si>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</si>
  <si>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</si>
  <si>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</si>
  <si>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</si>
  <si>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</si>
  <si>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</si>
  <si>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</si>
  <si>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</si>
  <si>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</si>
  <si>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</si>
  <si>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</si>
  <si>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</si>
  <si>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</si>
  <si>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</si>
  <si>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</si>
  <si>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</si>
  <si>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</si>
  <si>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</si>
  <si>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</si>
  <si>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</si>
  <si>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</si>
  <si>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</si>
  <si>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</si>
  <si>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</si>
  <si>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</si>
  <si>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</si>
  <si>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</si>
  <si>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</si>
  <si>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</si>
  <si>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</si>
  <si>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</si>
  <si>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</si>
  <si>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</si>
  <si>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</si>
  <si>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</si>
  <si>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</si>
  <si>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</si>
  <si>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</si>
  <si>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</si>
  <si>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</si>
  <si>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</si>
  <si>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</si>
  <si>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</si>
  <si>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</si>
  <si>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</si>
  <si>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</si>
  <si>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</si>
  <si>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</si>
  <si>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</si>
  <si>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</si>
  <si>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</si>
  <si>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</si>
  <si>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</si>
  <si>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</si>
  <si>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</si>
  <si>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</si>
  <si>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</si>
  <si>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</si>
  <si>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</si>
  <si>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</si>
  <si>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</si>
  <si>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</si>
  <si>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</si>
  <si>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</si>
  <si>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</si>
  <si>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</si>
  <si>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</si>
  <si>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</si>
  <si>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</si>
  <si>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</si>
  <si>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</si>
  <si>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</si>
  <si>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</si>
  <si>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</si>
  <si>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</si>
  <si>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</si>
  <si>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</si>
  <si>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</si>
  <si>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</si>
  <si>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</si>
  <si>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</si>
  <si>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</si>
  <si>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</si>
  <si>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</si>
  <si>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</si>
  <si>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</si>
  <si>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</si>
  <si>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</si>
  <si>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</si>
  <si>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</si>
  <si>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</si>
  <si>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</si>
  <si>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</si>
  <si>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</si>
  <si>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</si>
  <si>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</si>
  <si>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</si>
  <si>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</si>
  <si>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</si>
  <si>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</si>
  <si>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</si>
  <si>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</si>
  <si>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</si>
  <si>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</si>
  <si>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</si>
  <si>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</si>
  <si>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</si>
  <si>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</si>
  <si>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</si>
  <si>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</si>
  <si>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</si>
  <si>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</si>
  <si>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</si>
  <si>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</si>
  <si>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</si>
  <si>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</si>
  <si>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</si>
  <si>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</si>
  <si>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</si>
  <si>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</si>
  <si>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</si>
  <si>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</si>
  <si>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</si>
  <si>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</si>
  <si>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</si>
  <si>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</si>
  <si>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</si>
  <si>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</si>
  <si>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</si>
  <si>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</si>
  <si>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</si>
  <si>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</si>
  <si>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</si>
  <si>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</si>
  <si>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</si>
  <si>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</si>
  <si>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</si>
  <si>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</si>
  <si>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</si>
  <si>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</si>
  <si>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</si>
  <si>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</si>
  <si>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</si>
  <si>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</si>
  <si>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</si>
  <si>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</si>
  <si>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</si>
  <si>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</si>
  <si>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</si>
  <si>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</si>
  <si>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</si>
  <si>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</si>
  <si>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</si>
  <si>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</si>
  <si>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</si>
  <si>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</si>
  <si>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</si>
  <si>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</si>
  <si>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</si>
  <si>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</si>
  <si>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</si>
  <si>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</si>
  <si>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</si>
  <si>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</si>
  <si>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</si>
  <si>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</si>
  <si>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</si>
  <si>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</si>
  <si>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</si>
  <si>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</si>
  <si>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</si>
  <si>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</si>
  <si>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</si>
  <si>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</si>
  <si>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</si>
  <si>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</si>
  <si>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</si>
  <si>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</si>
  <si>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</si>
  <si>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</si>
  <si>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</si>
  <si>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</si>
  <si>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</si>
  <si>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</si>
  <si>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</si>
  <si>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</si>
  <si>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</si>
  <si>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</si>
  <si>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</si>
  <si>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</si>
  <si>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</si>
  <si>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</si>
  <si>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</si>
  <si>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</si>
  <si>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</si>
  <si>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</si>
  <si>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</si>
  <si>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</si>
  <si>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</si>
  <si>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</si>
  <si>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</si>
  <si>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</si>
  <si>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</si>
  <si>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</si>
  <si>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</si>
  <si>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</si>
  <si>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</si>
  <si>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</si>
  <si>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</si>
  <si>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</si>
  <si>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</si>
  <si>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</si>
  <si>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</si>
  <si>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</si>
  <si>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</si>
  <si>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</si>
  <si>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</si>
  <si>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</si>
  <si>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</si>
  <si>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</si>
  <si>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</si>
  <si>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</si>
  <si>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</si>
  <si>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</si>
  <si>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</si>
  <si>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</si>
  <si>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</si>
  <si>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</si>
  <si>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</si>
  <si>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</si>
  <si>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</si>
  <si>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</si>
  <si>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</si>
  <si>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</si>
  <si>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</si>
  <si>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</si>
  <si>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</si>
  <si>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</si>
  <si>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</si>
  <si>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</si>
  <si>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</si>
  <si>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</si>
  <si>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</si>
  <si>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</si>
  <si>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</si>
  <si>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</si>
  <si>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</si>
  <si>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</si>
  <si>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</si>
  <si>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</si>
  <si>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</si>
  <si>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</si>
  <si>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</si>
  <si>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</si>
  <si>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</si>
  <si>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</si>
  <si>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</si>
  <si>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</si>
  <si>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</si>
  <si>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</si>
  <si>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</si>
  <si>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</si>
  <si>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</si>
  <si>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</si>
  <si>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</si>
  <si>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</si>
  <si>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</si>
  <si>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</si>
  <si>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</si>
  <si>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</si>
  <si>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</si>
  <si>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</si>
  <si>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</si>
  <si>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</si>
  <si>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</si>
  <si>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</si>
  <si>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</si>
  <si>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</si>
  <si>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</si>
  <si>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</si>
  <si>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</si>
  <si>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</si>
  <si>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</si>
  <si>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</si>
  <si>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</si>
  <si>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</si>
  <si>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</si>
  <si>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</si>
  <si>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</si>
  <si>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</si>
  <si>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</si>
  <si>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</si>
  <si>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</si>
  <si>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</si>
  <si>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</si>
  <si>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</si>
  <si>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</si>
  <si>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</si>
  <si>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</si>
  <si>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</si>
  <si>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</si>
  <si>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</si>
  <si>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</si>
  <si>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</si>
  <si>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</si>
  <si>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</si>
  <si>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</si>
  <si>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</si>
  <si>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</si>
  <si>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</si>
  <si>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</si>
  <si>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</si>
  <si>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</si>
  <si>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</si>
  <si>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</si>
  <si>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</si>
  <si>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</si>
  <si>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</si>
  <si>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</si>
  <si>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</si>
  <si>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</si>
  <si>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</si>
  <si>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</si>
  <si>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</si>
  <si>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</si>
  <si>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</si>
  <si>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</si>
  <si>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</si>
  <si>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</si>
  <si>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</si>
  <si>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</si>
  <si>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</si>
  <si>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</si>
  <si>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</si>
  <si>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</si>
  <si>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</si>
  <si>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</si>
  <si>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</si>
  <si>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</si>
  <si>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</si>
  <si>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</si>
  <si>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</si>
  <si>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</si>
  <si>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</si>
  <si>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</si>
  <si>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</si>
  <si>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</si>
  <si>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</si>
  <si>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</si>
  <si>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</si>
  <si>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</si>
  <si>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</si>
  <si>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</si>
  <si>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</si>
  <si>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</si>
  <si>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</si>
  <si>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</si>
  <si>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</si>
  <si>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</si>
  <si>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</si>
  <si>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</si>
  <si>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</si>
  <si>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</si>
  <si>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</si>
  <si>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</si>
  <si>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</si>
  <si>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</si>
  <si>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</si>
  <si>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</si>
  <si>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</si>
  <si>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</si>
  <si>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</si>
  <si>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</si>
  <si>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</si>
  <si>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</si>
  <si>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</si>
  <si>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</si>
  <si>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</si>
  <si>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</si>
  <si>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</si>
  <si>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</si>
  <si>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</si>
  <si>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</si>
  <si>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</si>
  <si>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</si>
  <si>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</si>
  <si>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</si>
  <si>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</si>
  <si>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</si>
  <si>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</si>
  <si>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</si>
  <si>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</si>
  <si>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</si>
  <si>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</si>
  <si>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</si>
  <si>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</si>
  <si>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</si>
  <si>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</si>
  <si>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</si>
  <si>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</si>
  <si>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</si>
  <si>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</si>
  <si>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</si>
  <si>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</si>
  <si>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</si>
  <si>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</si>
  <si>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</si>
  <si>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</si>
  <si>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</si>
  <si>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</si>
  <si>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</si>
  <si>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</si>
  <si>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</si>
  <si>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</si>
  <si>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</si>
  <si>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</si>
  <si>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</si>
  <si>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</si>
  <si>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</si>
  <si>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</si>
  <si>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</si>
  <si>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</si>
  <si>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</si>
  <si>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</si>
  <si>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</si>
  <si>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</si>
  <si>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</si>
  <si>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</si>
  <si>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</si>
  <si>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</si>
  <si>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</si>
  <si>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</si>
  <si>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</si>
  <si>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</si>
  <si>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</si>
  <si>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</si>
  <si>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</si>
  <si>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</si>
  <si>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</si>
  <si>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</si>
  <si>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</si>
  <si>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</si>
  <si>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</si>
  <si>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</si>
  <si>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</si>
  <si>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</si>
  <si>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</si>
  <si>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</si>
  <si>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</si>
  <si>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</si>
  <si>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</si>
  <si>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</si>
  <si>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</si>
  <si>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</si>
  <si>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</si>
  <si>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</si>
  <si>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</si>
  <si>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</si>
  <si>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</si>
  <si>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</si>
  <si>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</si>
  <si>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</si>
  <si>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</si>
  <si>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</si>
  <si>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</si>
  <si>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</si>
  <si>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</si>
  <si>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</si>
  <si>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</si>
  <si>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</si>
  <si>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</si>
  <si>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</si>
  <si>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</si>
  <si>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</si>
  <si>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</si>
  <si>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</si>
  <si>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</si>
  <si>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</si>
  <si>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</si>
  <si>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</si>
  <si>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</si>
  <si>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</si>
  <si>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</si>
  <si>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</si>
  <si>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</si>
  <si>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</si>
  <si>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</si>
  <si>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</si>
  <si>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</si>
  <si>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</si>
  <si>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</si>
  <si>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</si>
  <si>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</si>
  <si>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</si>
  <si>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</si>
  <si>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</si>
  <si>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</si>
  <si>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</si>
  <si>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</si>
  <si>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</si>
  <si>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</si>
  <si>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</si>
  <si>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</si>
  <si>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</si>
  <si>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</si>
  <si>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</si>
  <si>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</si>
  <si>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</si>
  <si>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</si>
  <si>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</si>
  <si>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</si>
  <si>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</si>
  <si>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</si>
  <si>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</si>
  <si>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</si>
  <si>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</si>
  <si>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</si>
  <si>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</si>
  <si>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</si>
  <si>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</si>
  <si>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</si>
  <si>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</si>
  <si>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</si>
  <si>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</si>
  <si>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</si>
  <si>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</si>
  <si>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</si>
  <si>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</si>
  <si>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</si>
  <si>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</si>
  <si>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</si>
  <si>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</si>
  <si>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</si>
  <si>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</si>
  <si>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</si>
  <si>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</si>
  <si>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</si>
  <si>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</si>
  <si>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</si>
  <si>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</si>
  <si>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</si>
  <si>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</si>
  <si>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</si>
  <si>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</si>
  <si>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</si>
  <si>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</si>
  <si>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</si>
  <si>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</si>
  <si>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</si>
  <si>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</si>
  <si>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</si>
  <si>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</si>
  <si>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</si>
  <si>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</si>
  <si>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</si>
  <si>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</si>
  <si>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</si>
  <si>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</si>
  <si>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</si>
  <si>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</si>
  <si>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</si>
  <si>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</si>
  <si>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</si>
  <si>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</si>
  <si>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</si>
  <si>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</si>
  <si>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</si>
  <si>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</si>
  <si>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</si>
  <si>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</si>
  <si>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</si>
  <si>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</si>
  <si>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</si>
  <si>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</si>
  <si>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</si>
  <si>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</si>
  <si>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</si>
  <si>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</si>
  <si>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</si>
  <si>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</si>
  <si>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</si>
  <si>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</si>
  <si>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</si>
  <si>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</si>
  <si>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</si>
  <si>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</si>
  <si>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</si>
  <si>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</si>
  <si>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</si>
  <si>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</si>
  <si>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</si>
  <si>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</si>
  <si>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</si>
  <si>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</si>
  <si>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</si>
  <si>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</si>
  <si>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</si>
  <si>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</si>
  <si>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</si>
  <si>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</si>
  <si>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</si>
  <si>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</si>
  <si>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</si>
  <si>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</si>
  <si>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</si>
  <si>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</si>
  <si>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</si>
  <si>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</si>
  <si>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</si>
  <si>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</si>
  <si>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</si>
  <si>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</si>
  <si>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</si>
  <si>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</si>
  <si>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</si>
  <si>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</si>
  <si>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</si>
  <si>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</si>
  <si>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</si>
  <si>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</si>
  <si>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</si>
  <si>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</si>
  <si>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</si>
  <si>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</si>
  <si>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</si>
  <si>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</si>
  <si>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</si>
  <si>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</si>
  <si>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</si>
  <si>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</si>
  <si>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</si>
  <si>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</si>
  <si>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</si>
  <si>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</si>
  <si>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</si>
  <si>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</si>
  <si>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</si>
  <si>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</si>
  <si>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</si>
  <si>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</si>
  <si>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</si>
  <si>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</si>
  <si>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</si>
  <si>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</si>
  <si>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</si>
  <si>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</si>
  <si>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</si>
  <si>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</si>
  <si>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</si>
  <si>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</si>
  <si>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</si>
  <si>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</si>
  <si>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</si>
  <si>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</si>
  <si>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</si>
  <si>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</si>
  <si>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</si>
  <si>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</si>
  <si>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</si>
  <si>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</si>
  <si>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</si>
  <si>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</si>
  <si>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</si>
  <si>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</si>
  <si>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</si>
  <si>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</si>
  <si>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</si>
  <si>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</si>
  <si>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</si>
  <si>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</si>
  <si>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</si>
  <si>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</si>
  <si>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</si>
  <si>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</si>
  <si>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</si>
  <si>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</si>
  <si>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</si>
  <si>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</si>
  <si>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</si>
  <si>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</si>
  <si>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</si>
  <si>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</si>
  <si>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</si>
  <si>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</si>
  <si>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</si>
  <si>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</si>
  <si>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</si>
  <si>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</si>
  <si>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</si>
  <si>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</si>
  <si>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</si>
  <si>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</si>
  <si>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</si>
  <si>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</si>
  <si>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</si>
  <si>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</si>
  <si>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</si>
  <si>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</si>
  <si>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</si>
  <si>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</si>
  <si>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</si>
  <si>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</si>
  <si>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</si>
  <si>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</si>
  <si>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</si>
  <si>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</si>
  <si>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</si>
  <si>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</si>
  <si>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</si>
  <si>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</si>
  <si>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</si>
  <si>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</si>
  <si>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</si>
  <si>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</si>
  <si>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</si>
  <si>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</si>
  <si>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</si>
  <si>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</si>
  <si>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</si>
  <si>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</si>
  <si>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</si>
  <si>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</si>
  <si>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</si>
  <si>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</si>
  <si>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</si>
  <si>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</si>
  <si>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</si>
  <si>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</si>
  <si>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</si>
  <si>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</si>
  <si>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</si>
  <si>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</si>
  <si>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</si>
  <si>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</si>
  <si>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</si>
  <si>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</si>
  <si>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</si>
  <si>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</si>
  <si>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</si>
  <si>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</si>
  <si>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</si>
  <si>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</si>
  <si>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</si>
  <si>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</si>
  <si>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</si>
  <si>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</si>
  <si>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</si>
  <si>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</si>
  <si>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</si>
  <si>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</si>
  <si>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</si>
  <si>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</si>
  <si>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</si>
  <si>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</si>
  <si>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</si>
  <si>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</si>
  <si>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</si>
  <si>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</si>
  <si>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</si>
  <si>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</si>
  <si>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</si>
  <si>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</si>
  <si>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</si>
  <si>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</si>
  <si>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</si>
  <si>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</si>
  <si>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</si>
  <si>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</si>
  <si>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</si>
  <si>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</si>
  <si>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</si>
  <si>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</si>
  <si>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</si>
  <si>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</si>
  <si>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</si>
  <si>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</si>
  <si>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</si>
  <si>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</si>
  <si>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</si>
  <si>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</si>
  <si>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</si>
  <si>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</si>
  <si>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</si>
  <si>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</si>
  <si>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</si>
  <si>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</si>
  <si>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</si>
  <si>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</si>
  <si>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</si>
  <si>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</si>
  <si>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</si>
  <si>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</si>
  <si>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</si>
  <si>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</si>
  <si>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</si>
  <si>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</si>
  <si>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</si>
  <si>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</si>
  <si>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</si>
  <si>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</si>
  <si>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</si>
  <si>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</si>
  <si>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</si>
  <si>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</si>
  <si>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</si>
  <si>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</si>
  <si>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</si>
  <si>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</si>
  <si>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</si>
  <si>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</si>
  <si>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</si>
  <si>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</si>
  <si>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</si>
  <si>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</si>
  <si>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</si>
  <si>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</si>
  <si>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</si>
  <si>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</si>
  <si>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</si>
  <si>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</si>
  <si>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</si>
  <si>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</si>
  <si>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</si>
  <si>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</si>
  <si>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</si>
  <si>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</si>
  <si>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</si>
  <si>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</si>
  <si>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</si>
  <si>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</si>
  <si>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</si>
  <si>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</si>
  <si>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</si>
  <si>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</si>
  <si>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</si>
  <si>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</si>
  <si>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</si>
  <si>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</si>
  <si>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</si>
  <si>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</si>
  <si>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</si>
  <si>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</si>
  <si>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</si>
  <si>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</si>
  <si>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</si>
  <si>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</si>
  <si>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</si>
  <si>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</si>
  <si>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</si>
  <si>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</si>
  <si>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</si>
  <si>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</si>
  <si>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</si>
  <si>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</si>
  <si>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</si>
  <si>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</si>
  <si>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</si>
  <si>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</si>
  <si>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</si>
  <si>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</si>
  <si>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</si>
  <si>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</si>
  <si>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</si>
  <si>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</si>
  <si>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</si>
  <si>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</si>
  <si>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</si>
  <si>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</si>
  <si>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</si>
  <si>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</si>
  <si>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</si>
  <si>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</si>
  <si>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</si>
  <si>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</si>
  <si>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</si>
  <si>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</si>
  <si>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</si>
  <si>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</si>
  <si>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</si>
  <si>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</si>
  <si>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</si>
  <si>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</si>
  <si>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</si>
  <si>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</si>
  <si>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</si>
  <si>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</si>
  <si>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</si>
  <si>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</si>
  <si>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</si>
  <si>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</si>
  <si>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</si>
  <si>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</si>
  <si>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</si>
  <si>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</si>
  <si>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</si>
  <si>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</si>
  <si>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</si>
  <si>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</si>
  <si>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</si>
  <si>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</si>
  <si>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</si>
  <si>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</si>
  <si>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</si>
  <si>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</si>
  <si>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</si>
  <si>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</si>
  <si>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</si>
  <si>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</si>
  <si>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</si>
  <si>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</si>
  <si>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</si>
  <si>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</si>
  <si>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</si>
  <si>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</si>
  <si>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</si>
  <si>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</si>
  <si>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</si>
  <si>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</si>
  <si>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</si>
  <si>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</si>
  <si>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</si>
  <si>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</si>
  <si>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</si>
  <si>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</si>
  <si>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</si>
  <si>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</si>
  <si>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</si>
  <si>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</si>
  <si>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</si>
  <si>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</si>
  <si>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</si>
  <si>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</si>
  <si>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</si>
  <si>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</si>
  <si>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</si>
  <si>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</si>
  <si>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</si>
  <si>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</si>
  <si>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</si>
  <si>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</si>
  <si>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</si>
  <si>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</si>
  <si>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</si>
  <si>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</si>
  <si>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</si>
  <si>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</si>
  <si>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</si>
  <si>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</si>
  <si>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</si>
  <si>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</si>
  <si>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</si>
  <si>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</si>
  <si>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</si>
  <si>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</si>
  <si>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</si>
  <si>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</si>
  <si>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</si>
  <si>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</si>
  <si>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</si>
  <si>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</si>
  <si>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</si>
  <si>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</si>
  <si>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</si>
  <si>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</si>
  <si>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</si>
  <si>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</si>
  <si>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</si>
  <si>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</si>
  <si>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</si>
  <si>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</si>
  <si>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</si>
  <si>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</si>
  <si>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</si>
  <si>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</si>
  <si>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</si>
  <si>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</si>
  <si>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</si>
  <si>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</si>
  <si>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</si>
  <si>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</si>
  <si>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</si>
  <si>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</si>
  <si>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</si>
  <si>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</si>
  <si>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</si>
  <si>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</si>
  <si>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</si>
  <si>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</si>
  <si>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</si>
  <si>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</si>
  <si>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</si>
  <si>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</si>
  <si>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</si>
  <si>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</si>
  <si>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</si>
  <si>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</si>
  <si>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</si>
  <si>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</si>
  <si>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</si>
  <si>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</si>
  <si>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</si>
  <si>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</si>
  <si>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</si>
  <si>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</si>
  <si>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</si>
  <si>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</si>
  <si>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</si>
  <si>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</si>
  <si>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</si>
  <si>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</si>
  <si>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</si>
  <si>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</si>
  <si>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</si>
  <si>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</si>
  <si>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</si>
  <si>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</si>
  <si>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</si>
  <si>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</si>
  <si>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</si>
  <si>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</si>
  <si>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</si>
  <si>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</si>
  <si>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</si>
  <si>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</si>
  <si>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</si>
  <si>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</si>
  <si>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</si>
  <si>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</si>
  <si>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</si>
  <si>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</si>
  <si>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</si>
  <si>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</si>
  <si>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</si>
  <si>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</si>
  <si>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</si>
  <si>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</si>
  <si>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</si>
  <si>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</si>
  <si>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</si>
  <si>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</si>
  <si>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</si>
  <si>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</si>
  <si>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</si>
  <si>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</si>
  <si>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</si>
  <si>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</si>
  <si>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</si>
  <si>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</si>
  <si>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</si>
  <si>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</si>
  <si>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</si>
  <si>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</si>
  <si>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</si>
  <si>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</si>
  <si>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</si>
  <si>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</si>
  <si>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</si>
  <si>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</si>
  <si>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</si>
  <si>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</si>
  <si>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</si>
  <si>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</si>
  <si>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</si>
  <si>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</si>
  <si>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</si>
  <si>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</si>
  <si>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</si>
  <si>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</si>
  <si>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</si>
  <si>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</si>
  <si>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</si>
  <si>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</si>
  <si>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</si>
  <si>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</si>
  <si>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</si>
  <si>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</si>
  <si>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</si>
  <si>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</si>
  <si>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</si>
  <si>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</si>
  <si>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</si>
  <si>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</si>
  <si>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</si>
  <si>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</si>
  <si>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</si>
  <si>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</si>
  <si>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</si>
  <si>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</si>
  <si>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</si>
  <si>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</si>
  <si>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</si>
  <si>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</si>
  <si>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</si>
  <si>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</si>
  <si>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</si>
  <si>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</si>
  <si>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</si>
  <si>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</si>
  <si>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</si>
  <si>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</si>
  <si>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</si>
  <si>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</si>
  <si>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</si>
  <si>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</si>
  <si>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</si>
  <si>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</si>
  <si>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</si>
  <si>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</si>
  <si>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</si>
  <si>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</si>
  <si>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</si>
  <si>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</si>
  <si>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</si>
  <si>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</si>
  <si>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</si>
  <si>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</si>
  <si>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</si>
  <si>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</si>
  <si>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</si>
  <si>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</si>
  <si>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</si>
  <si>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</si>
  <si>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</si>
  <si>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</si>
  <si>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</si>
  <si>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</si>
  <si>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</si>
  <si>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</si>
  <si>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</si>
  <si>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</si>
  <si>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</si>
  <si>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</si>
  <si>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</si>
  <si>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</si>
  <si>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</si>
  <si>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</si>
  <si>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</si>
  <si>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</si>
  <si>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</si>
  <si>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</si>
  <si>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</si>
  <si>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</si>
  <si>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</si>
  <si>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</si>
  <si>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</si>
  <si>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</si>
  <si>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</si>
  <si>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</si>
  <si>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</si>
  <si>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</si>
  <si>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</si>
  <si>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</si>
  <si>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</si>
  <si>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</si>
  <si>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</si>
  <si>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</si>
  <si>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</si>
  <si>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</si>
  <si>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</si>
  <si>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</si>
  <si>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</si>
  <si>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</si>
  <si>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</si>
  <si>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</si>
  <si>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</si>
  <si>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</si>
  <si>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</si>
  <si>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</si>
  <si>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</si>
  <si>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</si>
  <si>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</si>
  <si>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</si>
  <si>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</si>
  <si>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</si>
  <si>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</si>
  <si>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</si>
  <si>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</si>
  <si>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</si>
  <si>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</si>
  <si>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</si>
  <si>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</si>
  <si>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</si>
  <si>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</si>
  <si>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</si>
  <si>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</si>
  <si>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</si>
  <si>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</si>
  <si>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</si>
  <si>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</si>
  <si>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</si>
  <si>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</si>
  <si>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</si>
  <si>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</si>
  <si>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</si>
  <si>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</si>
  <si>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</si>
  <si>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</si>
  <si>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</si>
  <si>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</si>
  <si>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</si>
  <si>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</si>
  <si>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</si>
  <si>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</si>
  <si>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</si>
  <si>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</si>
  <si>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</si>
  <si>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</si>
  <si>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</si>
  <si>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</si>
  <si>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</si>
  <si>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</si>
  <si>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</si>
  <si>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</si>
  <si>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</si>
  <si>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</si>
  <si>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</si>
  <si>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</si>
  <si>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</si>
  <si>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</si>
  <si>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</si>
  <si>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</si>
  <si>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</si>
  <si>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</si>
  <si>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</si>
  <si>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</si>
  <si>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</si>
  <si>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</si>
  <si>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</si>
  <si>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</si>
  <si>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</si>
  <si>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</si>
  <si>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</si>
  <si>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</si>
  <si>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</si>
  <si>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</si>
  <si>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</si>
  <si>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</si>
  <si>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</si>
  <si>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</si>
  <si>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</si>
  <si>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</si>
  <si>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</si>
  <si>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</si>
  <si>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</si>
  <si>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</si>
  <si>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</si>
  <si>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</si>
  <si>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</si>
  <si>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</si>
  <si>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</si>
  <si>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</si>
  <si>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</si>
  <si>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</si>
  <si>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</si>
  <si>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</si>
  <si>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</si>
  <si>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</si>
  <si>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</si>
  <si>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</si>
  <si>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</si>
  <si>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</si>
  <si>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</si>
  <si>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</si>
  <si>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</si>
  <si>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</si>
  <si>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</si>
  <si>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</si>
  <si>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</si>
  <si>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</si>
  <si>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</si>
  <si>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</si>
  <si>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</si>
  <si>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</si>
  <si>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</si>
  <si>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</si>
  <si>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</si>
  <si>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</si>
  <si>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</si>
  <si>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</si>
  <si>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</si>
  <si>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</si>
  <si>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</si>
  <si>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</si>
  <si>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</si>
  <si>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</si>
  <si>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</si>
  <si>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</si>
  <si>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</si>
  <si>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</si>
  <si>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</si>
  <si>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</si>
  <si>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</si>
  <si>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</si>
  <si>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</si>
  <si>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</si>
  <si>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</si>
  <si>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</si>
  <si>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</si>
  <si>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</si>
  <si>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</si>
  <si>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</si>
  <si>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</si>
  <si>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</si>
  <si>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</si>
  <si>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</si>
  <si>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</si>
  <si>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</si>
  <si>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</si>
  <si>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</si>
  <si>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</si>
  <si>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</si>
  <si>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</si>
  <si>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</si>
  <si>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</si>
  <si>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</si>
  <si>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</si>
  <si>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</si>
  <si>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</si>
  <si>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</si>
  <si>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</si>
  <si>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</si>
  <si>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</si>
  <si>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</si>
  <si>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</si>
  <si>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</si>
  <si>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</si>
  <si>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</si>
  <si>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</si>
  <si>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</si>
  <si>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</si>
  <si>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</si>
  <si>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</si>
  <si>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</si>
  <si>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</si>
  <si>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</si>
  <si>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</si>
  <si>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</si>
  <si>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</si>
  <si>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</si>
  <si>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</si>
  <si>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</si>
  <si>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</si>
  <si>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</si>
  <si>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</si>
  <si>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</si>
  <si>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</si>
  <si>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</si>
  <si>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</si>
  <si>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</si>
  <si>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</si>
  <si>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</si>
  <si>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</si>
  <si>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</si>
  <si>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</si>
  <si>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</si>
  <si>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</si>
  <si>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</si>
  <si>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</si>
  <si>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</si>
  <si>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</si>
  <si>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</si>
  <si>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</si>
  <si>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</si>
  <si>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</si>
  <si>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</si>
  <si>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</si>
  <si>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</si>
  <si>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</si>
  <si>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</si>
  <si>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</si>
  <si>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</si>
  <si>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</si>
  <si>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</si>
  <si>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</si>
  <si>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</si>
  <si>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</si>
  <si>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</si>
  <si>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</si>
  <si>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</si>
  <si>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</si>
  <si>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</si>
  <si>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</si>
  <si>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</si>
  <si>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</si>
  <si>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</si>
  <si>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</si>
  <si>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</si>
  <si>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</si>
  <si>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</si>
  <si>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</si>
  <si>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</si>
  <si>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</si>
  <si>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</si>
  <si>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</si>
  <si>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</si>
  <si>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</si>
  <si>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</si>
  <si>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</si>
  <si>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</si>
  <si>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</si>
  <si>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</si>
  <si>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</si>
  <si>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</si>
  <si>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</si>
  <si>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</si>
  <si>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</si>
  <si>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</si>
  <si>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</si>
  <si>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</si>
  <si>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</si>
  <si>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</si>
  <si>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</si>
  <si>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</si>
  <si>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</si>
  <si>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</si>
  <si>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</si>
  <si>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</si>
  <si>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</si>
  <si>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</si>
  <si>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</si>
  <si>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</si>
  <si>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</si>
  <si>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</si>
  <si>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</si>
  <si>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</si>
  <si>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</si>
  <si>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</si>
  <si>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</si>
  <si>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</si>
  <si>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</si>
  <si>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</si>
  <si>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</si>
  <si>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</si>
  <si>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</si>
  <si>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</si>
  <si>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</si>
  <si>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</si>
  <si>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</si>
  <si>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</si>
  <si>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</si>
  <si>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</si>
  <si>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</si>
  <si>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</si>
  <si>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</si>
  <si>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</si>
  <si>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</si>
  <si>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</si>
  <si>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</si>
  <si>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</si>
  <si>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</si>
  <si>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</si>
  <si>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</si>
  <si>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</si>
  <si>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</si>
  <si>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</si>
  <si>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</si>
  <si>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</si>
  <si>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</si>
  <si>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</si>
  <si>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</si>
  <si>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</si>
  <si>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</si>
  <si>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</si>
  <si>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</si>
  <si>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</si>
  <si>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</si>
  <si>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</si>
  <si>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</si>
  <si>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</si>
  <si>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</si>
  <si>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</si>
  <si>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</si>
  <si>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</si>
  <si>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</si>
  <si>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</si>
  <si>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</si>
  <si>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</si>
  <si>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</si>
  <si>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</si>
  <si>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</si>
  <si>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</si>
  <si>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</si>
  <si>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</si>
  <si>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</si>
  <si>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</si>
  <si>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</si>
  <si>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</si>
  <si>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</si>
  <si>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</si>
  <si>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</si>
  <si>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</si>
  <si>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</si>
  <si>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</si>
  <si>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</si>
  <si>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</si>
  <si>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</si>
  <si>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</si>
  <si>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</si>
  <si>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</si>
  <si>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</si>
  <si>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</si>
  <si>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</si>
  <si>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</si>
  <si>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</si>
  <si>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</si>
  <si>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</si>
  <si>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</si>
  <si>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</si>
  <si>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</si>
  <si>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</si>
  <si>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</si>
  <si>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</si>
  <si>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</si>
  <si>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</si>
  <si>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</si>
  <si>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</si>
  <si>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</si>
  <si>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</si>
  <si>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</si>
  <si>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</si>
  <si>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</si>
  <si>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</si>
  <si>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</si>
  <si>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</si>
  <si>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</si>
  <si>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</si>
  <si>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</si>
  <si>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</si>
  <si>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</si>
  <si>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</si>
  <si>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</si>
  <si>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</si>
  <si>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</si>
  <si>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</si>
  <si>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</si>
  <si>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</si>
  <si>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</si>
  <si>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</si>
  <si>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</si>
  <si>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</si>
  <si>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</si>
  <si>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</si>
  <si>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</si>
  <si>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</si>
  <si>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</si>
  <si>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</si>
  <si>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</si>
  <si>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</si>
  <si>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</si>
  <si>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</si>
  <si>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</si>
  <si>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</si>
  <si>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</si>
  <si>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</si>
  <si>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</si>
  <si>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</si>
  <si>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</si>
  <si>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</si>
  <si>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</si>
  <si>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</si>
  <si>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</si>
  <si>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</si>
  <si>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</si>
  <si>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</si>
  <si>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</si>
  <si>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</si>
  <si>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</si>
  <si>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</si>
  <si>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</si>
  <si>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</si>
  <si>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</si>
  <si>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</si>
  <si>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</si>
  <si>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</si>
  <si>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</si>
  <si>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</si>
  <si>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</si>
  <si>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</si>
  <si>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</si>
  <si>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</si>
  <si>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</si>
  <si>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</si>
  <si>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</si>
  <si>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</si>
  <si>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</si>
  <si>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</si>
  <si>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</si>
  <si>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</si>
  <si>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</si>
  <si>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</si>
  <si>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</si>
  <si>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</si>
  <si>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</si>
  <si>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</si>
  <si>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</si>
  <si>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</si>
  <si>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</si>
  <si>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</si>
  <si>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</si>
  <si>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</si>
  <si>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</si>
  <si>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</si>
  <si>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</si>
  <si>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</si>
  <si>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</si>
  <si>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</si>
  <si>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</si>
  <si>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</si>
  <si>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</si>
  <si>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</si>
  <si>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</si>
  <si>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</si>
  <si>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</si>
  <si>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</si>
  <si>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</si>
  <si>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</si>
  <si>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</si>
  <si>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</si>
  <si>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</si>
  <si>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</si>
  <si>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</si>
  <si>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</si>
  <si>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</si>
  <si>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</si>
  <si>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</si>
  <si>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</si>
  <si>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</si>
  <si>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</si>
  <si>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</si>
  <si>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</si>
  <si>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</si>
  <si>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</si>
  <si>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</si>
  <si>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</si>
  <si>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</si>
  <si>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</si>
  <si>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</si>
  <si>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</si>
  <si>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</si>
  <si>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</si>
  <si>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</si>
  <si>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</si>
  <si>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</si>
  <si>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</si>
  <si>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</si>
  <si>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</si>
  <si>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</si>
  <si>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</si>
  <si>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</si>
  <si>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</si>
  <si>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</si>
  <si>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</si>
  <si>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</si>
  <si>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</si>
  <si>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</si>
  <si>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</si>
  <si>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</si>
  <si>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</si>
  <si>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</si>
  <si>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</si>
  <si>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</si>
  <si>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</si>
  <si>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</si>
  <si>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</si>
  <si>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</si>
  <si>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</si>
  <si>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</si>
  <si>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</si>
  <si>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</si>
  <si>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</si>
  <si>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</si>
  <si>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</si>
  <si>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</si>
  <si>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</si>
  <si>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</si>
  <si>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</si>
  <si>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</si>
  <si>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</si>
  <si>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</si>
  <si>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</si>
  <si>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</si>
  <si>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</si>
  <si>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</si>
  <si>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</si>
  <si>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</si>
  <si>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</si>
  <si>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</si>
  <si>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</si>
  <si>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</si>
  <si>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</si>
  <si>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</si>
  <si>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</si>
  <si>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</si>
  <si>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</si>
  <si>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</si>
  <si>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</si>
  <si>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</si>
  <si>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</si>
  <si>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</si>
  <si>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</si>
  <si>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</si>
  <si>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</si>
  <si>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</si>
  <si>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</si>
  <si>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</si>
  <si>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</si>
  <si>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</si>
  <si>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</si>
  <si>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</si>
  <si>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</si>
  <si>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</si>
  <si>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</si>
  <si>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</si>
  <si>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</si>
  <si>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</si>
  <si>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</si>
  <si>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</si>
  <si>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</si>
  <si>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</si>
  <si>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</si>
  <si>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</si>
  <si>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</si>
  <si>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</si>
  <si>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</si>
  <si>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</si>
  <si>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</si>
  <si>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</si>
  <si>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</si>
  <si>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</si>
  <si>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</si>
  <si>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</si>
  <si>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</si>
  <si>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</si>
  <si>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</si>
  <si>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</si>
  <si>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</si>
  <si>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</si>
  <si>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</si>
  <si>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</si>
  <si>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</si>
  <si>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</si>
  <si>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</si>
  <si>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</si>
  <si>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</si>
  <si>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</si>
  <si>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</si>
  <si>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</si>
  <si>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</si>
  <si>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</si>
  <si>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</si>
  <si>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</si>
  <si>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</si>
  <si>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</si>
  <si>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</si>
  <si>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</si>
  <si>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</si>
  <si>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</si>
  <si>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</si>
  <si>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</si>
  <si>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</si>
  <si>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</si>
  <si>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</si>
  <si>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</si>
  <si>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</si>
  <si>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</si>
  <si>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</si>
  <si>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</si>
  <si>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</si>
  <si>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</si>
  <si>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</si>
  <si>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</si>
  <si>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</si>
  <si>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</si>
  <si>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</si>
  <si>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</si>
  <si>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</si>
  <si>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</si>
  <si>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</si>
  <si>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</si>
  <si>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</si>
  <si>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</si>
  <si>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</si>
  <si>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</si>
  <si>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</si>
  <si>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</si>
  <si>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</si>
  <si>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</si>
  <si>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</si>
  <si>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</si>
  <si>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</si>
  <si>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</si>
  <si>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</si>
  <si>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</si>
  <si>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</si>
  <si>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</si>
  <si>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</si>
  <si>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</si>
  <si>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</si>
  <si>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</si>
  <si>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</si>
  <si>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</si>
  <si>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</si>
  <si>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</si>
  <si>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</si>
  <si>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</si>
  <si>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</si>
  <si>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</si>
  <si>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</si>
  <si>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</si>
  <si>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</si>
  <si>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</si>
  <si>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</si>
  <si>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</si>
  <si>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</si>
  <si>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</si>
  <si>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</si>
  <si>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</si>
  <si>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</si>
  <si>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</si>
  <si>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</si>
  <si>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</si>
  <si>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</si>
  <si>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</si>
  <si>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</si>
  <si>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</si>
  <si>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</si>
  <si>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</si>
  <si>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</si>
  <si>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</si>
  <si>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</si>
  <si>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</si>
  <si>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</si>
  <si>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</si>
  <si>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</si>
  <si>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</si>
  <si>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</si>
  <si>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</si>
  <si>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</si>
  <si>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</si>
  <si>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</si>
  <si>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</si>
  <si>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</si>
  <si>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</si>
  <si>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</si>
  <si>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</si>
  <si>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</si>
  <si>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</si>
  <si>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</si>
  <si>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</si>
  <si>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</si>
  <si>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</si>
  <si>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</si>
  <si>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</si>
  <si>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</si>
  <si>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</si>
  <si>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</si>
  <si>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</si>
  <si>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</si>
  <si>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</si>
  <si>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</si>
  <si>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</si>
  <si>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</si>
  <si>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</si>
  <si>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</si>
  <si>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</si>
  <si>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</si>
  <si>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</si>
  <si>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</si>
  <si>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</si>
  <si>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</si>
  <si>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</si>
  <si>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</si>
  <si>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</si>
  <si>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</si>
  <si>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</si>
  <si>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</si>
  <si>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</si>
  <si>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</si>
  <si>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</si>
  <si>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</si>
  <si>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</si>
  <si>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</si>
  <si>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</si>
  <si>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</si>
  <si>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</si>
  <si>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</si>
  <si>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</si>
  <si>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</si>
  <si>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</si>
  <si>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</si>
  <si>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</si>
  <si>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</si>
  <si>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</si>
  <si>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</si>
  <si>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</si>
  <si>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</si>
  <si>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</si>
  <si>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</si>
  <si>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</si>
  <si>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</si>
  <si>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</si>
  <si>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</si>
  <si>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</si>
  <si>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</si>
  <si>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</si>
  <si>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</si>
  <si>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</si>
  <si>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</si>
  <si>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</si>
  <si>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</si>
  <si>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</si>
  <si>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</si>
  <si>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</si>
  <si>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</si>
  <si>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</si>
  <si>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</si>
  <si>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</si>
  <si>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</si>
  <si>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</si>
  <si>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</si>
  <si>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</si>
  <si>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</si>
  <si>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</si>
  <si>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</si>
  <si>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</si>
  <si>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</si>
  <si>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</si>
  <si>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</si>
  <si>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</si>
  <si>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</si>
  <si>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</si>
  <si>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</si>
  <si>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</si>
  <si>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</si>
  <si>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</si>
  <si>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</si>
  <si>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</si>
  <si>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</si>
  <si>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</si>
  <si>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</si>
  <si>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</si>
  <si>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</si>
  <si>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</si>
  <si>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</si>
  <si>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</si>
  <si>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</si>
  <si>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</si>
  <si>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</si>
  <si>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</si>
  <si>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</si>
  <si>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</si>
  <si>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</si>
  <si>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</si>
  <si>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</si>
  <si>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</si>
  <si>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</si>
  <si>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</si>
  <si>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</si>
  <si>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</si>
  <si>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</si>
  <si>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</si>
  <si>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</si>
  <si>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</si>
  <si>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</si>
  <si>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</si>
  <si>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</si>
  <si>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</si>
  <si>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</si>
  <si>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</si>
  <si>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</si>
  <si>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</si>
  <si>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</si>
  <si>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</si>
  <si>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</si>
  <si>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</si>
  <si>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</si>
  <si>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</si>
  <si>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</si>
  <si>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</si>
  <si>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</si>
  <si>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</si>
  <si>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</si>
  <si>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</si>
  <si>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</si>
  <si>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</si>
  <si>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</si>
  <si>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</si>
  <si>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</si>
  <si>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</si>
  <si>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</si>
  <si>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</si>
  <si>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</si>
  <si>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</si>
  <si>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</si>
  <si>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</si>
  <si>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</si>
  <si>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</si>
  <si>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</si>
  <si>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</si>
  <si>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</si>
  <si>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</si>
  <si>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</si>
  <si>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</si>
  <si>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</si>
  <si>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</si>
  <si>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</si>
  <si>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</si>
  <si>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</si>
  <si>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</si>
  <si>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</si>
  <si>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</si>
  <si>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</si>
  <si>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</si>
  <si>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</si>
  <si>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</si>
  <si>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</si>
  <si>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</si>
  <si>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</si>
  <si>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</si>
  <si>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</si>
  <si>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</si>
  <si>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</si>
  <si>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</si>
  <si>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</si>
  <si>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</si>
  <si>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</si>
  <si>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</si>
  <si>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</si>
  <si>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</si>
  <si>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</si>
  <si>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</si>
  <si>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</si>
  <si>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</si>
  <si>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</si>
  <si>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</si>
  <si>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</si>
  <si>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</si>
  <si>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</si>
  <si>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</si>
  <si>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</si>
  <si>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</si>
  <si>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</si>
  <si>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</si>
  <si>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</si>
  <si>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</si>
  <si>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</si>
  <si>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</si>
  <si>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</si>
  <si>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</si>
  <si>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</si>
  <si>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</si>
  <si>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</si>
  <si>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</si>
  <si>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</si>
  <si>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</si>
  <si>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</si>
  <si>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</si>
  <si>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</si>
  <si>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</si>
  <si>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</si>
  <si>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</si>
  <si>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</si>
  <si>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</si>
  <si>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</si>
  <si>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</si>
  <si>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</si>
  <si>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</si>
  <si>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</si>
  <si>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</si>
  <si>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</si>
  <si>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</si>
  <si>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</si>
  <si>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</si>
  <si>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</si>
  <si>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</si>
  <si>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</si>
  <si>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</si>
  <si>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</si>
  <si>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</si>
  <si>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</si>
  <si>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</si>
  <si>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</si>
  <si>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</si>
  <si>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</si>
  <si>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</si>
  <si>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</si>
  <si>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</si>
  <si>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</si>
  <si>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</si>
  <si>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</si>
  <si>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</si>
  <si>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</si>
  <si>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</si>
  <si>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</si>
  <si>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</si>
  <si>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</si>
  <si>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</si>
  <si>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</si>
  <si>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</si>
  <si>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</si>
  <si>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</si>
  <si>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</si>
  <si>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</si>
  <si>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</si>
  <si>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</si>
  <si>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</si>
  <si>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</si>
  <si>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</si>
  <si>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</si>
  <si>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</si>
  <si>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</si>
  <si>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</si>
  <si>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</si>
  <si>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</si>
  <si>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</si>
  <si>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</si>
  <si>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</si>
  <si>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</si>
  <si>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</si>
  <si>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</si>
  <si>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</si>
  <si>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</si>
  <si>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</si>
  <si>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</si>
  <si>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</si>
  <si>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</si>
  <si>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</si>
  <si>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</si>
  <si>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</si>
  <si>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</si>
  <si>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</si>
  <si>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</si>
  <si>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</si>
  <si>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</si>
  <si>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</si>
  <si>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</si>
  <si>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</si>
  <si>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</si>
  <si>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</si>
  <si>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</si>
  <si>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</si>
  <si>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</si>
  <si>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</si>
  <si>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</si>
  <si>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</si>
  <si>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</si>
  <si>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</si>
  <si>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</si>
  <si>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</si>
  <si>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</si>
  <si>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</si>
  <si>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</si>
  <si>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</si>
  <si>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</si>
  <si>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</si>
  <si>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</si>
  <si>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</si>
  <si>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</si>
  <si>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</si>
  <si>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</si>
  <si>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</si>
  <si>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</si>
  <si>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</si>
  <si>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</si>
  <si>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</si>
  <si>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</si>
  <si>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</si>
  <si>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</si>
  <si>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</si>
  <si>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</si>
  <si>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</si>
  <si>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</si>
  <si>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</si>
  <si>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</si>
  <si>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</si>
  <si>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</si>
  <si>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</si>
  <si>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</si>
  <si>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</si>
  <si>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</si>
  <si>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</si>
  <si>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</si>
  <si>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</si>
  <si>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</si>
  <si>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</si>
  <si>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</si>
  <si>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</si>
  <si>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</si>
  <si>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</si>
  <si>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</si>
  <si>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</si>
  <si>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</si>
  <si>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</si>
  <si>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</si>
  <si>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</si>
  <si>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</si>
  <si>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</si>
  <si>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</si>
  <si>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</si>
  <si>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</si>
  <si>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</si>
  <si>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</si>
  <si>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</si>
  <si>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</si>
  <si>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</si>
  <si>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</si>
  <si>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</si>
  <si>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</si>
  <si>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</si>
  <si>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</si>
  <si>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</si>
  <si>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</si>
  <si>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</si>
  <si>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</si>
  <si>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</si>
  <si>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</si>
  <si>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</si>
  <si>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</si>
  <si>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</si>
  <si>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</si>
  <si>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</si>
  <si>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</si>
  <si>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</si>
  <si>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</si>
  <si>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</si>
  <si>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</si>
  <si>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</si>
  <si>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</si>
  <si>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</si>
  <si>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</si>
  <si>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</si>
  <si>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</si>
  <si>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</si>
  <si>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</si>
  <si>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</si>
  <si>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</si>
  <si>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</si>
  <si>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</si>
  <si>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</si>
  <si>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</si>
  <si>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</si>
  <si>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</si>
  <si>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</si>
  <si>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</si>
  <si>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</si>
  <si>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</si>
  <si>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</si>
  <si>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</si>
  <si>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</si>
  <si>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</si>
  <si>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</si>
  <si>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</si>
  <si>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</si>
  <si>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</si>
  <si>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</si>
  <si>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</si>
  <si>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</si>
  <si>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</si>
  <si>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</si>
  <si>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</si>
  <si>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</si>
  <si>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</si>
  <si>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</si>
  <si>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</si>
  <si>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</si>
  <si>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</si>
  <si>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</si>
  <si>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</si>
  <si>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</si>
  <si>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</si>
  <si>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</si>
  <si>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</si>
  <si>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</si>
  <si>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</si>
  <si>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</si>
  <si>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</si>
  <si>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</si>
  <si>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</si>
  <si>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</si>
  <si>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</si>
  <si>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</si>
  <si>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</si>
  <si>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</si>
  <si>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</si>
  <si>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</si>
  <si>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</si>
  <si>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</si>
  <si>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</si>
  <si>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</si>
  <si>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</si>
  <si>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</si>
  <si>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</si>
  <si>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</si>
  <si>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</si>
  <si>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</si>
  <si>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</si>
  <si>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</si>
  <si>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</si>
  <si>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</si>
  <si>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</si>
  <si>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</si>
  <si>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</si>
  <si>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</si>
  <si>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</si>
  <si>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</si>
  <si>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</si>
  <si>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</si>
  <si>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</si>
  <si>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</si>
  <si>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</si>
  <si>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</si>
  <si>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</si>
  <si>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</si>
  <si>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</si>
  <si>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</si>
  <si>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</si>
  <si>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</si>
  <si>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</si>
  <si>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</si>
  <si>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</si>
  <si>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</si>
  <si>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</si>
  <si>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</si>
  <si>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</si>
  <si>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</si>
  <si>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</si>
  <si>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</si>
  <si>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</si>
  <si>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</si>
  <si>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</si>
  <si>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</si>
  <si>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</si>
  <si>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</si>
  <si>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</si>
  <si>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</si>
  <si>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</si>
  <si>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</si>
  <si>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</si>
  <si>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</si>
  <si>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</si>
  <si>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</si>
  <si>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</si>
  <si>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</si>
  <si>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</si>
  <si>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</si>
  <si>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</si>
  <si>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</si>
  <si>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</si>
  <si>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</si>
  <si>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</si>
  <si>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</si>
  <si>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</si>
  <si>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</si>
  <si>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</si>
  <si>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</si>
  <si>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</si>
  <si>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</si>
  <si>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</si>
  <si>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</si>
  <si>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</si>
  <si>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</si>
  <si>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</si>
  <si>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</si>
  <si>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</si>
  <si>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</si>
  <si>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</si>
  <si>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</si>
  <si>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</si>
  <si>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</si>
  <si>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</si>
  <si>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</si>
  <si>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</si>
  <si>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</si>
  <si>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</si>
  <si>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</si>
  <si>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</si>
  <si>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</si>
  <si>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</si>
  <si>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</si>
  <si>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</si>
  <si>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</si>
  <si>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</si>
  <si>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</si>
  <si>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</si>
  <si>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</si>
  <si>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</si>
  <si>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</si>
  <si>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</si>
  <si>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</si>
  <si>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</si>
  <si>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</si>
  <si>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</si>
  <si>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</si>
  <si>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</si>
  <si>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</si>
  <si>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</si>
  <si>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</si>
  <si>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</si>
  <si>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</si>
  <si>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</si>
  <si>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</si>
  <si>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</si>
  <si>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</si>
  <si>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</si>
  <si>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</si>
  <si>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</si>
  <si>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</si>
  <si>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</si>
  <si>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</si>
  <si>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</si>
  <si>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</si>
  <si>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</si>
  <si>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</si>
  <si>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</si>
  <si>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</si>
  <si>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</si>
  <si>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</si>
  <si>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</si>
  <si>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</si>
  <si>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</si>
  <si>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</si>
  <si>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</si>
  <si>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</si>
  <si>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</si>
  <si>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</si>
  <si>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</si>
  <si>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</si>
  <si>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</si>
  <si>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</si>
  <si>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</si>
  <si>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</si>
  <si>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</si>
  <si>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</si>
  <si>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</si>
  <si>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</si>
  <si>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</si>
  <si>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</si>
  <si>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</si>
  <si>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</si>
  <si>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</si>
  <si>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</si>
  <si>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</si>
  <si>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</si>
  <si>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</si>
  <si>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</si>
  <si>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</si>
  <si>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</si>
  <si>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</si>
  <si>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</si>
  <si>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</si>
  <si>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</si>
  <si>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</si>
  <si>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</si>
  <si>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</si>
  <si>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</si>
  <si>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</si>
  <si>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</si>
  <si>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</si>
  <si>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</si>
  <si>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</si>
  <si>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</si>
  <si>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</si>
  <si>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</si>
  <si>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</si>
  <si>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</si>
  <si>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</si>
  <si>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</si>
  <si>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</si>
  <si>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</si>
  <si>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</si>
  <si>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</si>
  <si>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</si>
  <si>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</si>
  <si>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</si>
  <si>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</si>
  <si>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</si>
  <si>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</si>
  <si>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</si>
  <si>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</si>
  <si>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</si>
  <si>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</si>
  <si>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</si>
  <si>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</si>
  <si>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</si>
  <si>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</si>
  <si>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</si>
  <si>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</si>
  <si>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</si>
  <si>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</si>
  <si>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</si>
  <si>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</si>
  <si>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</si>
  <si>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</si>
  <si>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</si>
  <si>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</si>
  <si>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</si>
  <si>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</si>
  <si>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</si>
  <si>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</si>
  <si>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</si>
  <si>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</si>
  <si>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</si>
  <si>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</si>
  <si>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</si>
  <si>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</si>
  <si>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</si>
  <si>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</si>
  <si>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</si>
  <si>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</si>
  <si>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</si>
  <si>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</si>
  <si>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</si>
  <si>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</si>
  <si>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</si>
  <si>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</si>
  <si>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</si>
  <si>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</si>
  <si>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</si>
  <si>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</si>
  <si>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</si>
  <si>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</si>
  <si>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</si>
  <si>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</si>
  <si>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</si>
  <si>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</si>
  <si>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</si>
  <si>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</si>
  <si>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</si>
  <si>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</si>
  <si>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</si>
  <si>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</si>
  <si>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</si>
  <si>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</si>
  <si>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</si>
  <si>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</si>
  <si>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</si>
  <si>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</si>
  <si>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</si>
  <si>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</si>
  <si>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</si>
  <si>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</si>
  <si>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</si>
  <si>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</si>
  <si>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</si>
  <si>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</si>
  <si>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</si>
  <si>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</si>
  <si>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</si>
  <si>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</si>
  <si>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</si>
  <si>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</si>
  <si>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</si>
  <si>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</si>
  <si>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</si>
  <si>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</si>
  <si>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</si>
  <si>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</si>
  <si>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</si>
  <si>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</si>
  <si>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</si>
  <si>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</si>
  <si>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</si>
  <si>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</si>
  <si>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</si>
  <si>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</si>
  <si>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</si>
  <si>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</si>
  <si>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</si>
  <si>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</si>
  <si>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</si>
  <si>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</si>
  <si>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</si>
  <si>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</si>
  <si>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</si>
  <si>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</si>
  <si>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</si>
  <si>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</si>
  <si>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</si>
  <si>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</si>
  <si>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</si>
  <si>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</si>
  <si>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</si>
  <si>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</si>
  <si>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</si>
  <si>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</si>
  <si>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</si>
  <si>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</si>
  <si>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</si>
  <si>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</si>
  <si>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</si>
  <si>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</si>
  <si>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</si>
  <si>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</si>
  <si>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</si>
  <si>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</si>
  <si>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</si>
  <si>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</si>
  <si>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</si>
  <si>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</si>
  <si>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</si>
  <si>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</si>
  <si>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</si>
  <si>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</si>
  <si>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</si>
  <si>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</si>
  <si>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</si>
  <si>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</si>
  <si>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</si>
  <si>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</si>
  <si>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</si>
  <si>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</si>
  <si>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</si>
  <si>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</si>
  <si>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</si>
  <si>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</si>
  <si>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</si>
  <si>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</si>
  <si>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</si>
  <si>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</si>
  <si>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</si>
  <si>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</si>
  <si>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</si>
  <si>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</si>
  <si>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</si>
  <si>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</si>
  <si>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</si>
  <si>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</si>
  <si>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</si>
  <si>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</si>
  <si>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</si>
  <si>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</si>
  <si>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</si>
  <si>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</si>
  <si>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</si>
  <si>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</si>
  <si>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</si>
  <si>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</si>
  <si>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</si>
  <si>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</si>
  <si>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</si>
  <si>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</si>
  <si>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</si>
  <si>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</si>
  <si>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</si>
  <si>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</si>
  <si>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</si>
  <si>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</si>
  <si>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</si>
  <si>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</si>
  <si>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</si>
  <si>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</si>
  <si>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</si>
  <si>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</si>
  <si>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</si>
  <si>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</si>
  <si>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</si>
  <si>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</si>
  <si>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</si>
  <si>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</si>
  <si>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</si>
  <si>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</si>
  <si>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</si>
  <si>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</si>
  <si>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</si>
  <si>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</si>
  <si>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</si>
  <si>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</si>
  <si>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</si>
  <si>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</si>
  <si>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</si>
  <si>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</si>
  <si>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</si>
  <si>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</si>
  <si>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</si>
  <si>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</si>
  <si>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</si>
  <si>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</si>
  <si>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</si>
  <si>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</si>
  <si>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</si>
  <si>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</si>
  <si>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</si>
  <si>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</si>
  <si>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</si>
  <si>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</si>
  <si>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</si>
  <si>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</si>
  <si>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</si>
  <si>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</si>
  <si>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</si>
  <si>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</si>
  <si>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</si>
  <si>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</si>
  <si>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</si>
  <si>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</si>
  <si>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</si>
  <si>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</si>
  <si>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</si>
  <si>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</si>
  <si>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</si>
  <si>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</si>
  <si>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</si>
  <si>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</si>
  <si>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</si>
  <si>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</si>
  <si>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</si>
  <si>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</si>
  <si>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</si>
  <si>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</si>
  <si>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</si>
  <si>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</si>
  <si>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</si>
  <si>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</si>
  <si>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</si>
  <si>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</si>
  <si>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</si>
  <si>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</si>
  <si>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</si>
  <si>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</si>
  <si>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</si>
  <si>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</si>
  <si>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</si>
  <si>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</si>
  <si>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</si>
  <si>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</si>
  <si>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</si>
  <si>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</si>
  <si>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</si>
  <si>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</si>
  <si>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</si>
  <si>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</si>
  <si>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</si>
  <si>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</si>
  <si>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</si>
  <si>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</si>
  <si>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</si>
  <si>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</si>
  <si>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</si>
  <si>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</si>
  <si>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</si>
  <si>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</si>
  <si>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</si>
  <si>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</si>
  <si>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</si>
  <si>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</si>
  <si>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</si>
  <si>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</si>
  <si>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</si>
  <si>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</si>
  <si>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</si>
  <si>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</si>
  <si>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</si>
  <si>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</si>
  <si>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</si>
  <si>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</si>
  <si>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</si>
  <si>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</si>
  <si>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</si>
  <si>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</si>
  <si>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</si>
  <si>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</si>
  <si>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</si>
  <si>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</si>
  <si>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</si>
  <si>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</si>
  <si>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</si>
  <si>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</si>
  <si>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</si>
  <si>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</si>
  <si>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</si>
  <si>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</si>
  <si>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</si>
  <si>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</si>
  <si>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</si>
  <si>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</si>
  <si>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</si>
  <si>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</si>
  <si>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</si>
  <si>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</si>
  <si>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</si>
  <si>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</si>
  <si>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</si>
  <si>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</si>
  <si>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</si>
  <si>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</si>
  <si>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</si>
  <si>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</si>
  <si>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</si>
  <si>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</si>
  <si>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</si>
  <si>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</si>
  <si>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</si>
  <si>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</si>
  <si>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</si>
  <si>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</si>
  <si>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</si>
  <si>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</si>
  <si>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</si>
  <si>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</si>
  <si>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</si>
  <si>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</si>
  <si>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</si>
  <si>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</si>
  <si>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</si>
  <si>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</si>
  <si>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</si>
  <si>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</si>
  <si>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</si>
  <si>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</si>
  <si>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</si>
  <si>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</si>
  <si>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</si>
  <si>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</si>
  <si>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</si>
  <si>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</si>
  <si>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</si>
  <si>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</si>
  <si>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</si>
  <si>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</si>
  <si>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</si>
  <si>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</si>
  <si>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</si>
  <si>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</si>
  <si>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</si>
  <si>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</si>
  <si>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</si>
  <si>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</si>
  <si>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</si>
  <si>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</si>
  <si>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</si>
  <si>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</si>
  <si>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</si>
  <si>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</si>
  <si>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</si>
  <si>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</si>
  <si>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</si>
  <si>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</si>
  <si>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</si>
  <si>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</si>
  <si>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</si>
  <si>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</si>
  <si>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</si>
  <si>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</si>
  <si>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</si>
  <si>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</si>
  <si>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</si>
  <si>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</si>
  <si>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</si>
  <si>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</si>
  <si>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</si>
  <si>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</si>
  <si>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</si>
  <si>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</si>
  <si>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</si>
  <si>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</si>
  <si>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</si>
  <si>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</si>
  <si>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</si>
  <si>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</si>
  <si>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</si>
  <si>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</si>
  <si>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</si>
  <si>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</si>
  <si>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</si>
  <si>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</si>
  <si>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</si>
  <si>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</si>
  <si>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</si>
  <si>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</si>
  <si>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</si>
  <si>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</si>
  <si>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</si>
  <si>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</si>
  <si>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</si>
  <si>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</si>
  <si>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</si>
  <si>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</si>
  <si>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</si>
  <si>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</si>
  <si>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</si>
  <si>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</si>
  <si>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</si>
  <si>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</si>
  <si>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</si>
  <si>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</si>
  <si>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</si>
  <si>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</si>
  <si>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</si>
  <si>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</si>
  <si>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</si>
  <si>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</si>
  <si>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</si>
  <si>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</si>
  <si>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</si>
  <si>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</si>
  <si>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</si>
  <si>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</si>
  <si>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</si>
  <si>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</si>
  <si>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</si>
  <si>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</si>
  <si>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</si>
  <si>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</si>
  <si>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</si>
  <si>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</si>
  <si>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</si>
  <si>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</si>
  <si>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</si>
  <si>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</si>
  <si>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</si>
  <si>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</si>
  <si>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</si>
  <si>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</si>
  <si>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</si>
  <si>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</si>
  <si>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</si>
  <si>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</si>
  <si>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</si>
  <si>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</si>
  <si>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</si>
  <si>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</si>
  <si>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</si>
  <si>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</si>
  <si>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</si>
  <si>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</si>
  <si>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</si>
  <si>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</si>
  <si>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</si>
  <si>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</si>
  <si>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</si>
  <si>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</si>
  <si>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</si>
  <si>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</si>
  <si>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</si>
  <si>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</si>
  <si>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</si>
  <si>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</si>
  <si>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</si>
  <si>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</si>
  <si>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</si>
  <si>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</si>
  <si>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</si>
  <si>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</si>
  <si>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</si>
  <si>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</si>
  <si>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</si>
  <si>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</si>
  <si>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</si>
  <si>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</si>
  <si>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</si>
  <si>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</si>
  <si>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</si>
  <si>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</si>
  <si>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</si>
  <si>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</si>
  <si>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</si>
  <si>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</si>
  <si>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</si>
  <si>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</si>
  <si>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</si>
  <si>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</si>
  <si>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</si>
  <si>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</si>
  <si>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</si>
  <si>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</si>
  <si>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</si>
  <si>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</si>
  <si>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</si>
  <si>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</si>
  <si>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</si>
  <si>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</si>
  <si>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</si>
  <si>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</si>
  <si>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</si>
  <si>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</si>
  <si>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</si>
  <si>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</si>
  <si>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</si>
  <si>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</si>
  <si>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</si>
  <si>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</si>
  <si>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</si>
  <si>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</si>
  <si>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</si>
  <si>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</si>
  <si>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</si>
  <si>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</si>
  <si>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</si>
  <si>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</si>
  <si>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</si>
  <si>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</si>
  <si>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</si>
  <si>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</si>
  <si>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</si>
  <si>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</si>
  <si>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</si>
  <si>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</si>
  <si>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</si>
  <si>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</si>
  <si>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</si>
  <si>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</si>
  <si>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</si>
  <si>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</si>
  <si>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</si>
  <si>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</si>
  <si>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</si>
  <si>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</si>
  <si>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</si>
  <si>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</si>
  <si>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</si>
  <si>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</si>
  <si>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</si>
  <si>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</si>
  <si>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</si>
  <si>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</si>
  <si>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</si>
  <si>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</si>
  <si>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</si>
  <si>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</si>
  <si>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</si>
  <si>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</si>
  <si>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</si>
  <si>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</si>
  <si>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</si>
  <si>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</si>
  <si>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</si>
  <si>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</si>
  <si>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</si>
  <si>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</si>
  <si>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</si>
  <si>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</si>
  <si>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</si>
  <si>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</si>
  <si>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</si>
  <si>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</si>
  <si>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</si>
  <si>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</si>
  <si>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</si>
  <si>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</si>
  <si>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</si>
  <si>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</si>
  <si>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</si>
  <si>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</si>
  <si>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</si>
  <si>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</si>
  <si>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</si>
  <si>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</si>
  <si>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</si>
  <si>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</si>
  <si>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</si>
  <si>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</si>
  <si>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</si>
  <si>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</si>
  <si>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</si>
  <si>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</si>
  <si>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</si>
  <si>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</si>
  <si>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</si>
  <si>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</si>
  <si>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</si>
  <si>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</si>
  <si>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</si>
  <si>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</si>
  <si>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</si>
  <si>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</si>
  <si>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</si>
  <si>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</si>
  <si>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</si>
  <si>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</si>
  <si>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</si>
  <si>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</si>
  <si>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</si>
  <si>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</si>
  <si>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</si>
  <si>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</si>
  <si>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</si>
  <si>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</si>
  <si>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</si>
  <si>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</si>
  <si>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</si>
  <si>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</si>
  <si>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</si>
  <si>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</si>
  <si>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</si>
  <si>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</si>
  <si>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</si>
  <si>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</si>
  <si>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</si>
  <si>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</si>
  <si>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</si>
  <si>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</si>
  <si>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</si>
  <si>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</si>
  <si>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</si>
  <si>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</si>
  <si>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</si>
  <si>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</si>
  <si>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</si>
  <si>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</si>
  <si>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</si>
  <si>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</si>
  <si>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</si>
  <si>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</si>
  <si>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</si>
  <si>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</si>
  <si>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</si>
  <si>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</si>
  <si>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</si>
  <si>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</si>
  <si>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</si>
  <si>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</si>
  <si>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</si>
  <si>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</si>
  <si>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</si>
  <si>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</si>
  <si>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</si>
  <si>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</si>
  <si>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</si>
  <si>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</si>
  <si>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</si>
  <si>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</si>
  <si>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</si>
  <si>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</si>
  <si>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</si>
  <si>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</si>
  <si>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</si>
  <si>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</si>
  <si>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</si>
  <si>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</si>
  <si>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</si>
  <si>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</si>
  <si>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</si>
  <si>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</si>
  <si>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</si>
  <si>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</si>
  <si>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</si>
  <si>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</si>
  <si>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</si>
  <si>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</si>
  <si>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</si>
  <si>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</si>
  <si>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</si>
  <si>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</si>
  <si>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</si>
  <si>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</si>
  <si>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</si>
  <si>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</si>
  <si>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</si>
  <si>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</si>
  <si>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</si>
  <si>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</si>
  <si>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</si>
  <si>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</si>
  <si>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</si>
  <si>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</si>
  <si>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</si>
  <si>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</si>
  <si>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</si>
  <si>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</si>
  <si>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</si>
  <si>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</si>
  <si>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</si>
  <si>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</si>
  <si>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</si>
  <si>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</si>
  <si>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</si>
  <si>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</si>
  <si>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</si>
  <si>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</si>
  <si>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</si>
  <si>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</si>
  <si>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</si>
  <si>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</si>
  <si>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</si>
  <si>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</si>
  <si>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</si>
  <si>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</si>
  <si>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</si>
  <si>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</si>
  <si>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</si>
  <si>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</si>
  <si>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</si>
  <si>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</si>
  <si>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</si>
  <si>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</si>
  <si>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</si>
  <si>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</si>
  <si>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</si>
  <si>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</si>
  <si>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</si>
  <si>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</si>
  <si>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</si>
  <si>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</si>
  <si>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</si>
  <si>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</si>
  <si>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</si>
  <si>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</si>
  <si>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</si>
  <si>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</si>
  <si>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</si>
  <si>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</si>
  <si>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</si>
  <si>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</si>
  <si>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</si>
  <si>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</si>
  <si>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</si>
  <si>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</si>
  <si>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</si>
  <si>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</si>
  <si>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</si>
  <si>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</si>
  <si>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</si>
  <si>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</si>
  <si>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</si>
  <si>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</si>
  <si>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</si>
  <si>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</si>
  <si>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</si>
  <si>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</si>
  <si>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</si>
  <si>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</si>
  <si>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</si>
  <si>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</si>
  <si>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</si>
  <si>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</si>
  <si>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</si>
  <si>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</si>
  <si>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</si>
  <si>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</si>
  <si>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</si>
  <si>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</si>
  <si>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</si>
  <si>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</si>
  <si>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</si>
  <si>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</si>
  <si>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</si>
  <si>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</si>
  <si>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</si>
  <si>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</si>
  <si>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</si>
  <si>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</si>
  <si>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</si>
  <si>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</si>
  <si>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</si>
  <si>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</si>
  <si>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</si>
  <si>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</si>
  <si>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</si>
  <si>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</si>
  <si>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</si>
  <si>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</si>
  <si>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</si>
  <si>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</si>
  <si>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</si>
  <si>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</si>
  <si>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</si>
  <si>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</si>
  <si>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</si>
  <si>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</si>
  <si>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</si>
  <si>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</si>
  <si>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</si>
  <si>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</si>
  <si>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</si>
  <si>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</si>
  <si>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</si>
  <si>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</si>
  <si>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</si>
  <si>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</si>
  <si>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</si>
  <si>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</si>
  <si>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</si>
  <si>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</si>
  <si>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</si>
  <si>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</si>
  <si>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</si>
  <si>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</si>
  <si>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</si>
  <si>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</si>
  <si>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</si>
  <si>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</si>
  <si>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</si>
  <si>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</si>
  <si>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</si>
  <si>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</si>
  <si>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</si>
  <si>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</si>
  <si>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</si>
  <si>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</si>
  <si>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</si>
  <si>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</si>
  <si>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</si>
  <si>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</si>
  <si>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</si>
  <si>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</si>
  <si>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</si>
  <si>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</si>
  <si>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</si>
  <si>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</si>
  <si>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</si>
  <si>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</si>
  <si>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</si>
  <si>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</si>
  <si>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</si>
  <si>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</si>
  <si>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</si>
  <si>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</si>
  <si>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</si>
  <si>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</si>
  <si>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</si>
  <si>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</si>
  <si>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</si>
  <si>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</si>
  <si>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</si>
  <si>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</si>
  <si>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</si>
  <si>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</si>
  <si>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</si>
  <si>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</si>
  <si>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</si>
  <si>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</si>
  <si>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</si>
  <si>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</si>
  <si>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</si>
  <si>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</si>
  <si>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</si>
  <si>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</si>
  <si>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</si>
  <si>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</si>
  <si>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</si>
  <si>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</si>
  <si>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</si>
  <si>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</si>
  <si>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</si>
  <si>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</si>
  <si>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</si>
  <si>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</si>
  <si>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</si>
  <si>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</si>
  <si>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</si>
  <si>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</si>
  <si>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</si>
  <si>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</si>
  <si>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</si>
  <si>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</si>
  <si>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</si>
  <si>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</si>
  <si>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</si>
  <si>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</si>
  <si>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</si>
  <si>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</si>
  <si>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</si>
  <si>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</si>
  <si>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</si>
  <si>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</si>
  <si>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</si>
  <si>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</si>
  <si>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</si>
  <si>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</si>
  <si>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</si>
  <si>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</si>
  <si>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</si>
  <si>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</si>
  <si>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</si>
  <si>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</si>
  <si>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</si>
  <si>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</si>
  <si>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</si>
  <si>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</si>
  <si>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</si>
  <si>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</si>
  <si>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</si>
  <si>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</si>
  <si>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</si>
  <si>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</si>
  <si>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</si>
  <si>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</si>
  <si>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</si>
  <si>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</si>
  <si>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</si>
  <si>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</si>
  <si>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</si>
  <si>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</si>
  <si>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</si>
  <si>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</si>
  <si>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</si>
  <si>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</si>
  <si>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</si>
  <si>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</si>
  <si>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</si>
  <si>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</si>
  <si>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</si>
  <si>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</si>
  <si>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</si>
  <si>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</si>
  <si>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</si>
  <si>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</si>
  <si>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</si>
  <si>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</si>
  <si>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</si>
  <si>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</si>
  <si>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</si>
  <si>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</si>
  <si>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</si>
  <si>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</si>
  <si>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</si>
  <si>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</si>
  <si>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</si>
  <si>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</si>
  <si>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</si>
  <si>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</si>
  <si>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</si>
  <si>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</si>
  <si>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</si>
  <si>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</si>
  <si>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</si>
  <si>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</si>
  <si>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</si>
  <si>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</si>
  <si>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</si>
  <si>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</si>
  <si>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</si>
  <si>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</si>
  <si>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</si>
  <si>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</si>
  <si>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</si>
  <si>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</si>
  <si>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</si>
  <si>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</si>
  <si>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</si>
  <si>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</si>
  <si>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</si>
  <si>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</si>
  <si>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</si>
  <si>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</si>
  <si>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</si>
  <si>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</si>
  <si>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</si>
  <si>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</si>
  <si>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</si>
  <si>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</si>
  <si>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</si>
  <si>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</si>
  <si>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</si>
  <si>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</si>
  <si>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</si>
  <si>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</si>
  <si>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</si>
  <si>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</si>
  <si>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</si>
  <si>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</si>
  <si>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</si>
  <si>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</si>
  <si>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</si>
  <si>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</si>
  <si>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</si>
  <si>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</si>
  <si>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</si>
  <si>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</si>
  <si>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</si>
  <si>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</si>
  <si>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</si>
  <si>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</si>
  <si>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</si>
  <si>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</si>
  <si>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</si>
  <si>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</si>
  <si>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</si>
  <si>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</si>
  <si>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</si>
  <si>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</si>
  <si>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</si>
  <si>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</si>
  <si>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</si>
  <si>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</si>
  <si>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</si>
  <si>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</si>
  <si>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</si>
  <si>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</si>
  <si>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</si>
  <si>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</si>
  <si>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</si>
  <si>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</si>
  <si>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</si>
  <si>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</si>
  <si>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</si>
  <si>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</si>
  <si>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</si>
  <si>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</si>
  <si>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</si>
  <si>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</si>
  <si>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</si>
  <si>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</si>
  <si>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</si>
  <si>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</si>
  <si>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</si>
  <si>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</si>
  <si>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</si>
  <si>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</si>
  <si>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</si>
  <si>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</si>
  <si>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</si>
  <si>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</si>
  <si>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</si>
  <si>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</si>
  <si>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</si>
  <si>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</si>
  <si>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</si>
  <si>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</si>
  <si>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</si>
  <si>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</si>
  <si>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</si>
  <si>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</si>
  <si>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</si>
  <si>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</si>
  <si>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</si>
  <si>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</si>
  <si>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</si>
  <si>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</si>
  <si>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</si>
  <si>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</si>
  <si>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</si>
  <si>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</si>
  <si>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</si>
  <si>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</si>
  <si>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</si>
  <si>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</si>
  <si>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</si>
  <si>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</si>
  <si>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</si>
  <si>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</si>
  <si>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</si>
  <si>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</si>
  <si>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</si>
  <si>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</si>
  <si>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</si>
  <si>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</si>
  <si>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</si>
  <si>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</si>
  <si>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</si>
  <si>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</si>
  <si>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</si>
  <si>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</si>
  <si>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</si>
  <si>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</si>
  <si>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</si>
  <si>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</si>
  <si>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</si>
  <si>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</si>
  <si>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</si>
  <si>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</si>
  <si>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</si>
  <si>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</si>
  <si>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</si>
  <si>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</si>
  <si>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</si>
  <si>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</si>
  <si>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</si>
  <si>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</si>
  <si>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</si>
  <si>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</si>
  <si>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</si>
  <si>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</si>
  <si>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</si>
  <si>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</si>
  <si>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</si>
  <si>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</si>
  <si>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</si>
  <si>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</si>
  <si>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</si>
  <si>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</si>
  <si>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</si>
  <si>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</si>
  <si>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</si>
  <si>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</si>
  <si>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</si>
  <si>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</si>
  <si>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</si>
  <si>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</si>
  <si>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</si>
  <si>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</si>
  <si>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</si>
  <si>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</si>
  <si>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</si>
  <si>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</si>
  <si>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</si>
  <si>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</si>
  <si>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</si>
  <si>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</si>
  <si>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</si>
  <si>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</si>
  <si>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</si>
  <si>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</si>
  <si>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</si>
  <si>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</si>
  <si>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</si>
  <si>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</si>
  <si>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</si>
  <si>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</si>
  <si>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</si>
  <si>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</si>
  <si>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</si>
  <si>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</si>
  <si>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</si>
  <si>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</si>
  <si>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</si>
  <si>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</si>
  <si>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</si>
  <si>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</si>
  <si>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</si>
  <si>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</si>
  <si>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</si>
  <si>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</si>
  <si>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</si>
  <si>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</si>
  <si>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</si>
  <si>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</si>
  <si>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</si>
  <si>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</si>
  <si>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</si>
  <si>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</si>
  <si>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</si>
  <si>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</si>
  <si>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</si>
  <si>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</si>
  <si>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</si>
  <si>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</si>
  <si>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</si>
  <si>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</si>
  <si>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</si>
  <si>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</si>
  <si>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</si>
  <si>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</si>
  <si>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</si>
  <si>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</si>
  <si>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</si>
  <si>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</si>
  <si>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</si>
  <si>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</si>
  <si>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</si>
  <si>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</si>
  <si>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</si>
  <si>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</si>
  <si>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</si>
  <si>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</si>
  <si>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</si>
  <si>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</si>
  <si>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</si>
  <si>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</si>
  <si>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</si>
  <si>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</si>
  <si>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</si>
  <si>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</si>
  <si>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</si>
  <si>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</si>
  <si>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</si>
  <si>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</si>
  <si>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</si>
  <si>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</si>
  <si>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</si>
  <si>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</si>
  <si>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</si>
  <si>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</si>
  <si>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</si>
  <si>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</si>
  <si>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</si>
  <si>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</si>
  <si>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</si>
  <si>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</si>
  <si>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</si>
  <si>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</si>
  <si>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</si>
  <si>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</si>
  <si>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</si>
  <si>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</si>
  <si>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</si>
  <si>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</si>
  <si>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</si>
  <si>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</si>
  <si>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</si>
  <si>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</si>
  <si>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</si>
  <si>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</si>
  <si>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</si>
  <si>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</si>
  <si>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</si>
  <si>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</si>
  <si>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</si>
  <si>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</si>
  <si>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</si>
  <si>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</si>
  <si>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</si>
  <si>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</si>
  <si>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</si>
  <si>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</si>
  <si>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</si>
  <si>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</si>
  <si>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</si>
  <si>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</si>
  <si>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</si>
  <si>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</si>
  <si>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</si>
  <si>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</si>
  <si>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</si>
  <si>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</si>
  <si>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</si>
  <si>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</si>
  <si>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</si>
  <si>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</si>
  <si>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</si>
  <si>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</si>
  <si>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</si>
  <si>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</si>
  <si>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</si>
  <si>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</si>
  <si>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</si>
  <si>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</si>
  <si>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</si>
  <si>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</si>
  <si>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</si>
  <si>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</si>
  <si>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</si>
  <si>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</si>
  <si>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</si>
  <si>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</si>
  <si>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</si>
  <si>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</si>
  <si>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</si>
  <si>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</si>
  <si>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</si>
  <si>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</si>
  <si>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</si>
  <si>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</si>
  <si>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</si>
  <si>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</si>
  <si>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</si>
  <si>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</si>
  <si>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</si>
  <si>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</si>
  <si>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</si>
  <si>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</si>
  <si>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</si>
  <si>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</si>
  <si>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</si>
  <si>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</si>
  <si>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</si>
  <si>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</si>
  <si>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</si>
  <si>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</si>
  <si>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</si>
  <si>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</si>
  <si>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</si>
  <si>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</si>
  <si>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</si>
  <si>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</si>
  <si>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</si>
  <si>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</si>
  <si>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</si>
  <si>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</si>
  <si>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</si>
  <si>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</si>
  <si>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</si>
  <si>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</si>
  <si>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</si>
  <si>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</si>
  <si>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</si>
  <si>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</si>
  <si>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</si>
  <si>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</si>
  <si>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</si>
  <si>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</si>
  <si>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</si>
  <si>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</si>
  <si>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</si>
  <si>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</si>
  <si>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</si>
  <si>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</si>
  <si>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</si>
  <si>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</si>
  <si>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</si>
  <si>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</si>
  <si>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</si>
  <si>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</si>
  <si>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</si>
  <si>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</si>
  <si>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</si>
  <si>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</si>
  <si>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</si>
  <si>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</si>
  <si>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</si>
  <si>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</si>
  <si>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</si>
  <si>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</si>
  <si>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</si>
  <si>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</si>
  <si>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</si>
  <si>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</si>
  <si>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</si>
  <si>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</si>
  <si>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</si>
  <si>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</si>
  <si>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</si>
  <si>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</si>
  <si>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</si>
  <si>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</si>
  <si>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</si>
  <si>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</si>
  <si>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</si>
  <si>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</si>
  <si>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</si>
  <si>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</si>
  <si>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</si>
  <si>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</si>
  <si>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</si>
  <si>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</si>
  <si>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</si>
  <si>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</si>
  <si>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</si>
  <si>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</si>
  <si>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</si>
  <si>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</si>
  <si>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</si>
  <si>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</si>
  <si>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</si>
  <si>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</si>
  <si>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</si>
  <si>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</si>
  <si>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</si>
  <si>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</si>
  <si>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</si>
  <si>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</si>
  <si>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</si>
  <si>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</si>
  <si>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</si>
  <si>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</si>
  <si>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</si>
  <si>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</si>
  <si>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</si>
  <si>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</si>
  <si>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</si>
  <si>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</si>
  <si>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</si>
  <si>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</si>
  <si>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</si>
  <si>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</si>
  <si>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</si>
  <si>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</si>
  <si>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</si>
  <si>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</si>
  <si>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</si>
  <si>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</si>
  <si>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</si>
  <si>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</si>
  <si>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</si>
  <si>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</si>
  <si>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</si>
  <si>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</si>
  <si>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</si>
  <si>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</si>
  <si>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</si>
  <si>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</si>
  <si>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</si>
  <si>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</si>
  <si>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</si>
  <si>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</si>
  <si>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</si>
  <si>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</si>
  <si>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</si>
  <si>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</si>
  <si>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</si>
  <si>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</si>
  <si>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</si>
  <si>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</si>
  <si>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</si>
  <si>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</si>
  <si>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</si>
  <si>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</si>
  <si>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</si>
  <si>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</si>
  <si>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</si>
  <si>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</si>
  <si>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</si>
  <si>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</si>
  <si>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</si>
  <si>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</si>
  <si>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</si>
  <si>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</si>
  <si>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</si>
  <si>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</si>
  <si>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</si>
  <si>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</si>
  <si>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</si>
  <si>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</si>
  <si>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</si>
  <si>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</si>
  <si>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</si>
  <si>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</si>
  <si>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</si>
  <si>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</si>
  <si>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</si>
  <si>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</si>
  <si>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</si>
  <si>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</si>
  <si>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</si>
  <si>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</si>
  <si>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</si>
  <si>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</si>
  <si>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</si>
  <si>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</si>
  <si>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</si>
  <si>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</si>
  <si>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</si>
  <si>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</si>
  <si>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</si>
  <si>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</si>
  <si>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</si>
  <si>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</si>
  <si>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</si>
  <si>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</si>
  <si>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</si>
  <si>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</si>
  <si>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</si>
  <si>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</si>
  <si>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</si>
  <si>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</si>
  <si>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</si>
  <si>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</si>
  <si>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</si>
  <si>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</si>
  <si>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</si>
  <si>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</si>
  <si>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</si>
  <si>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</si>
  <si>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</si>
  <si>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</si>
  <si>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</si>
  <si>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</si>
  <si>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</si>
  <si>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</si>
  <si>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</si>
  <si>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</si>
  <si>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</si>
  <si>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</si>
  <si>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</si>
  <si>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</si>
  <si>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</si>
  <si>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</si>
  <si>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</si>
  <si>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</si>
  <si>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</si>
  <si>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</si>
  <si>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</si>
  <si>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</si>
  <si>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</si>
  <si>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</si>
  <si>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</si>
  <si>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</si>
  <si>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</si>
  <si>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</si>
  <si>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</si>
  <si>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</si>
  <si>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</si>
  <si>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</si>
  <si>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</si>
  <si>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</si>
  <si>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</si>
  <si>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</si>
  <si>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</si>
  <si>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</si>
  <si>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</si>
  <si>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</si>
  <si>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</si>
  <si>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</si>
  <si>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</si>
  <si>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</si>
  <si>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</si>
  <si>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</si>
  <si>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</si>
  <si>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</si>
  <si>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</si>
  <si>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</si>
  <si>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</si>
  <si>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</si>
  <si>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</si>
  <si>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</si>
  <si>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</si>
  <si>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</si>
  <si>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</si>
  <si>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</si>
  <si>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</si>
  <si>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</si>
  <si>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</si>
  <si>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</si>
  <si>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</si>
  <si>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</si>
  <si>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</si>
  <si>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</si>
  <si>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</si>
  <si>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</si>
  <si>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</si>
  <si>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</si>
  <si>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</si>
  <si>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</si>
  <si>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</si>
  <si>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</si>
  <si>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</si>
  <si>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</si>
  <si>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</si>
  <si>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</si>
  <si>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</si>
  <si>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</si>
  <si>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</si>
  <si>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</si>
  <si>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</si>
  <si>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</si>
  <si>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</si>
  <si>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</si>
  <si>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</si>
  <si>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</si>
  <si>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</si>
  <si>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</si>
  <si>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</si>
  <si>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</si>
  <si>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</si>
  <si>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</si>
  <si>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</si>
  <si>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</si>
  <si>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</si>
  <si>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</si>
  <si>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</si>
  <si>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</si>
  <si>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</si>
  <si>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</si>
  <si>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</si>
  <si>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</si>
  <si>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</si>
  <si>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</si>
  <si>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</si>
  <si>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</si>
  <si>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</si>
  <si>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</si>
  <si>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</si>
  <si>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</si>
  <si>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</si>
  <si>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</si>
  <si>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</si>
  <si>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</si>
  <si>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</si>
  <si>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</si>
  <si>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</si>
  <si>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</si>
  <si>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</si>
  <si>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</si>
  <si>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</si>
  <si>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</si>
  <si>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</si>
  <si>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</si>
  <si>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</si>
  <si>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</si>
  <si>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</si>
  <si>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</si>
  <si>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</si>
  <si>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</si>
  <si>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</si>
  <si>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</si>
  <si>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</si>
  <si>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</si>
  <si>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</si>
  <si>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</si>
  <si>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</si>
  <si>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</si>
  <si>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</si>
  <si>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</si>
  <si>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</si>
  <si>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</si>
  <si>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</si>
  <si>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</si>
  <si>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</si>
  <si>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</si>
  <si>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</si>
  <si>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</si>
  <si>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</si>
  <si>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</si>
  <si>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</si>
  <si>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</si>
  <si>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</si>
  <si>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</si>
  <si>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</si>
  <si>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</si>
  <si>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</si>
  <si>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</si>
  <si>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</si>
  <si>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</si>
  <si>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</si>
  <si>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</si>
  <si>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</si>
  <si>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</si>
  <si>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</si>
  <si>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</si>
  <si>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</si>
  <si>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</si>
  <si>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</si>
  <si>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</si>
  <si>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</si>
  <si>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</si>
  <si>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</si>
  <si>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</si>
  <si>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</si>
  <si>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</si>
  <si>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</si>
  <si>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</si>
  <si>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</si>
  <si>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</si>
  <si>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</si>
  <si>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</si>
  <si>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</si>
  <si>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</si>
  <si>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</si>
  <si>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</si>
  <si>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</si>
  <si>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</si>
  <si>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</si>
  <si>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</si>
  <si>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</si>
  <si>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</si>
  <si>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</si>
  <si>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</si>
  <si>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</si>
  <si>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</si>
  <si>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</si>
  <si>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</si>
  <si>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</si>
  <si>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</si>
  <si>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</si>
  <si>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</si>
  <si>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</si>
  <si>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</si>
  <si>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</si>
  <si>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</si>
  <si>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</si>
  <si>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</si>
  <si>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</si>
  <si>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</si>
  <si>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</si>
  <si>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</si>
  <si>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</si>
  <si>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</si>
  <si>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</si>
  <si>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</si>
  <si>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</si>
  <si>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</si>
  <si>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</si>
  <si>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</si>
  <si>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</si>
  <si>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</si>
  <si>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</si>
  <si>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</si>
  <si>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</si>
  <si>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</si>
  <si>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</si>
  <si>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</si>
  <si>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</si>
  <si>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</si>
  <si>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</si>
  <si>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</si>
  <si>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</si>
  <si>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</si>
  <si>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</si>
  <si>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</si>
  <si>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</si>
  <si>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</si>
  <si>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</si>
  <si>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</si>
  <si>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</si>
  <si>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</si>
  <si>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</si>
  <si>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</si>
  <si>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</si>
  <si>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</si>
  <si>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</si>
  <si>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</si>
  <si>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</si>
  <si>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</si>
  <si>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</si>
  <si>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</si>
  <si>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</si>
  <si>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</si>
  <si>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</si>
  <si>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</si>
  <si>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</si>
  <si>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</si>
  <si>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</si>
  <si>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</si>
  <si>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</si>
  <si>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</si>
  <si>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</si>
  <si>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</si>
  <si>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</si>
  <si>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</si>
  <si>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</si>
  <si>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</si>
  <si>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</si>
  <si>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</si>
  <si>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</si>
  <si>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</si>
  <si>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</si>
  <si>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</si>
  <si>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</si>
  <si>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</si>
  <si>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</si>
  <si>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</si>
  <si>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</si>
  <si>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</si>
  <si>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</si>
  <si>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</si>
  <si>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</si>
  <si>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</si>
  <si>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</si>
  <si>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</si>
  <si>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</si>
  <si>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</si>
  <si>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</si>
  <si>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</si>
  <si>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</si>
  <si>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</si>
  <si>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</si>
  <si>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</si>
  <si>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</si>
  <si>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</si>
  <si>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</si>
  <si>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</si>
  <si>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</si>
  <si>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</si>
  <si>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</si>
  <si>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</si>
  <si>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</si>
  <si>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</si>
  <si>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</si>
  <si>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</si>
  <si>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</si>
  <si>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</si>
  <si>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</si>
  <si>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</si>
  <si>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</si>
  <si>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</si>
  <si>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</si>
  <si>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</si>
  <si>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</si>
  <si>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</si>
  <si>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</si>
  <si>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</si>
  <si>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</si>
  <si>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</si>
  <si>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</si>
  <si>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</si>
  <si>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</si>
  <si>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</si>
  <si>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</si>
  <si>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</si>
  <si>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</si>
  <si>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</si>
  <si>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</si>
  <si>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</si>
  <si>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</si>
  <si>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</si>
  <si>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</si>
  <si>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</si>
  <si>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</si>
  <si>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</si>
  <si>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</si>
  <si>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</si>
  <si>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</si>
  <si>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</si>
  <si>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</si>
  <si>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</si>
  <si>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</si>
  <si>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</si>
  <si>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</si>
  <si>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</si>
  <si>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</si>
  <si>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</si>
  <si>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</si>
  <si>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</si>
  <si>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</si>
  <si>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</si>
  <si>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</si>
  <si>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</si>
  <si>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</si>
  <si>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</si>
  <si>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</si>
  <si>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</si>
  <si>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</si>
  <si>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</si>
  <si>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</si>
  <si>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</si>
  <si>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</si>
  <si>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</si>
  <si>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</si>
  <si>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</si>
  <si>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</si>
  <si>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</si>
  <si>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</si>
  <si>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</si>
  <si>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</si>
  <si>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</si>
  <si>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</si>
  <si>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</si>
  <si>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</si>
  <si>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</si>
  <si>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</si>
  <si>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</si>
  <si>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</si>
  <si>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</si>
  <si>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</si>
  <si>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</si>
  <si>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</si>
  <si>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</si>
  <si>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</si>
  <si>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</si>
  <si>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</si>
  <si>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</si>
  <si>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</si>
  <si>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</si>
  <si>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</si>
  <si>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</si>
  <si>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</si>
  <si>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</si>
  <si>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</si>
  <si>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</si>
  <si>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</si>
  <si>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</si>
  <si>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</si>
  <si>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</si>
  <si>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</si>
  <si>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</si>
  <si>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</si>
  <si>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</si>
  <si>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</si>
  <si>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</si>
  <si>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</si>
  <si>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</si>
  <si>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</si>
  <si>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</si>
  <si>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</si>
  <si>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</si>
  <si>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</si>
  <si>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</si>
  <si>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</si>
  <si>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</si>
  <si>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</si>
  <si>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</si>
  <si>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</si>
  <si>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</si>
  <si>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</si>
  <si>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</si>
  <si>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</si>
  <si>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</si>
  <si>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</si>
  <si>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</si>
  <si>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</si>
  <si>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</si>
  <si>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</si>
  <si>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</si>
  <si>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</si>
  <si>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</si>
  <si>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</si>
  <si>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</si>
  <si>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</si>
  <si>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</si>
  <si>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</si>
  <si>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</si>
  <si>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</si>
  <si>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</si>
  <si>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</si>
  <si>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</si>
  <si>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</si>
  <si>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</si>
  <si>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</si>
  <si>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</si>
  <si>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</si>
  <si>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</si>
  <si>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</si>
  <si>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</si>
  <si>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</si>
  <si>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</si>
  <si>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</si>
  <si>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</si>
  <si>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</si>
  <si>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</si>
  <si>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</si>
  <si>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</si>
  <si>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</si>
  <si>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</si>
  <si>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</si>
  <si>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</si>
  <si>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</si>
  <si>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</si>
  <si>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</si>
  <si>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</si>
  <si>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</si>
  <si>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</si>
  <si>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</si>
  <si>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</si>
  <si>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</si>
  <si>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</si>
  <si>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</si>
  <si>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</si>
  <si>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</si>
  <si>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</si>
  <si>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</si>
  <si>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</si>
  <si>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</si>
  <si>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</si>
  <si>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</si>
  <si>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</si>
  <si>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</si>
  <si>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</si>
  <si>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</si>
  <si>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</si>
  <si>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</si>
  <si>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</si>
  <si>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</si>
  <si>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</si>
  <si>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</si>
  <si>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</si>
  <si>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</si>
  <si>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</si>
  <si>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</si>
  <si>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</si>
  <si>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</si>
  <si>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</si>
  <si>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</si>
  <si>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</si>
  <si>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</si>
  <si>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</si>
  <si>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</si>
  <si>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</si>
  <si>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</si>
  <si>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</si>
  <si>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</si>
  <si>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</si>
  <si>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</si>
  <si>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</si>
  <si>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</si>
  <si>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</si>
  <si>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</si>
  <si>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</si>
  <si>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</si>
  <si>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</si>
  <si>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</si>
  <si>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</si>
  <si>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</si>
  <si>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</si>
  <si>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</si>
  <si>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</si>
  <si>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</si>
  <si>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</si>
  <si>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</si>
  <si>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</si>
  <si>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</si>
  <si>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</si>
  <si>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</si>
  <si>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</si>
  <si>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</si>
  <si>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</si>
  <si>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</si>
  <si>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</si>
  <si>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</si>
  <si>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</si>
  <si>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</si>
  <si>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</si>
  <si>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</si>
  <si>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</si>
  <si>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</si>
  <si>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</si>
  <si>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</si>
  <si>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</si>
  <si>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</si>
  <si>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</si>
  <si>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</si>
  <si>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</si>
  <si>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</si>
  <si>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</si>
  <si>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</si>
  <si>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</si>
  <si>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</si>
  <si>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</si>
  <si>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</si>
  <si>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</si>
  <si>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</si>
  <si>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</si>
  <si>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</si>
  <si>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</si>
  <si>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</si>
  <si>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</si>
  <si>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</si>
  <si>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</si>
  <si>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</si>
  <si>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</si>
  <si>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</si>
  <si>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</si>
  <si>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</si>
  <si>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</si>
  <si>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</si>
  <si>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</si>
  <si>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</si>
  <si>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</si>
  <si>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</si>
  <si>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</si>
  <si>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</si>
  <si>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</si>
  <si>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</si>
  <si>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</si>
  <si>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</si>
  <si>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</si>
  <si>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</si>
  <si>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</si>
  <si>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</si>
  <si>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</si>
  <si>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</si>
  <si>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</si>
  <si>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</si>
  <si>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</si>
  <si>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</si>
  <si>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</si>
  <si>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</si>
  <si>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</si>
  <si>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</si>
  <si>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</si>
  <si>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</si>
  <si>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</si>
  <si>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</si>
  <si>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</si>
  <si>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</si>
  <si>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</si>
  <si>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</si>
  <si>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</si>
  <si>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</si>
  <si>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</si>
  <si>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</si>
  <si>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</si>
  <si>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</si>
  <si>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</si>
  <si>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</si>
  <si>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</si>
  <si>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</si>
  <si>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</si>
  <si>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</si>
  <si>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</si>
  <si>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</si>
  <si>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</si>
  <si>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</si>
  <si>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</si>
  <si>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</si>
  <si>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</si>
  <si>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</si>
  <si>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</si>
  <si>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</si>
  <si>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</si>
  <si>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</si>
  <si>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</si>
  <si>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</si>
  <si>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</si>
  <si>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</si>
  <si>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</si>
  <si>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</si>
  <si>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</si>
  <si>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</si>
  <si>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</si>
  <si>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</si>
  <si>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</si>
  <si>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</si>
  <si>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</si>
  <si>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</si>
  <si>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</si>
  <si>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</si>
  <si>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</si>
  <si>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</si>
  <si>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</si>
  <si>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</si>
  <si>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</si>
  <si>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</si>
  <si>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</si>
  <si>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</si>
  <si>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</si>
  <si>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</si>
  <si>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</si>
  <si>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</si>
  <si>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</si>
  <si>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</si>
  <si>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</si>
  <si>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</si>
  <si>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</si>
  <si>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</si>
  <si>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</si>
  <si>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</si>
  <si>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</si>
  <si>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</si>
  <si>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</si>
  <si>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</si>
  <si>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</si>
  <si>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</si>
  <si>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</si>
  <si>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</si>
  <si>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</si>
  <si>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</si>
  <si>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</si>
  <si>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</si>
  <si>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</si>
  <si>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</si>
  <si>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</si>
  <si>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</si>
  <si>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</si>
  <si>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</si>
  <si>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</si>
  <si>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</si>
  <si>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</si>
  <si>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</si>
  <si>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</si>
  <si>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</si>
  <si>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</si>
  <si>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</si>
  <si>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</si>
  <si>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</si>
  <si>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</si>
  <si>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</si>
  <si>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</si>
  <si>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</si>
  <si>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</si>
  <si>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</si>
  <si>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</si>
  <si>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</si>
  <si>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</si>
  <si>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</si>
  <si>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</si>
  <si>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</si>
  <si>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</si>
  <si>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</si>
  <si>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</si>
  <si>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</si>
  <si>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</si>
  <si>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</si>
  <si>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</si>
  <si>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</si>
  <si>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</si>
  <si>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</si>
  <si>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</si>
  <si>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</si>
  <si>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</si>
  <si>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</si>
  <si>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</si>
  <si>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</si>
  <si>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</si>
  <si>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</si>
  <si>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</si>
  <si>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</si>
  <si>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</si>
  <si>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</si>
  <si>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</si>
  <si>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</si>
  <si>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</si>
  <si>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</si>
  <si>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</si>
  <si>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</si>
  <si>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</si>
  <si>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</si>
  <si>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</si>
  <si>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</si>
  <si>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</si>
  <si>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</si>
  <si>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</si>
  <si>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</si>
  <si>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</si>
  <si>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</si>
  <si>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</si>
  <si>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</si>
  <si>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</si>
  <si>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</si>
  <si>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</si>
  <si>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</si>
  <si>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</si>
  <si>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</si>
  <si>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</si>
  <si>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</si>
  <si>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</si>
  <si>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</si>
  <si>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</si>
  <si>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</si>
  <si>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</si>
  <si>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</si>
  <si>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</si>
  <si>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</si>
  <si>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</si>
  <si>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</si>
  <si>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</si>
  <si>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</si>
  <si>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</si>
  <si>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</si>
  <si>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</si>
  <si>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</si>
  <si>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</si>
  <si>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</si>
  <si>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</si>
  <si>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</si>
  <si>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</si>
  <si>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</si>
  <si>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</si>
  <si>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</si>
  <si>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</si>
  <si>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</si>
  <si>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</si>
  <si>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</si>
  <si>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</si>
  <si>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</si>
  <si>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</si>
  <si>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</si>
  <si>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</si>
  <si>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</si>
  <si>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</si>
  <si>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</si>
  <si>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</si>
  <si>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</si>
  <si>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</si>
  <si>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</si>
  <si>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</si>
  <si>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</si>
  <si>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</si>
  <si>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</si>
  <si>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</si>
  <si>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</si>
  <si>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</si>
  <si>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</si>
  <si>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</si>
  <si>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</si>
  <si>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</si>
  <si>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</si>
  <si>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</si>
  <si>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</si>
  <si>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</si>
  <si>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</si>
  <si>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</si>
  <si>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</si>
  <si>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</si>
  <si>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</si>
  <si>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</si>
  <si>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</si>
  <si>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</si>
  <si>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</si>
  <si>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</si>
  <si>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</si>
  <si>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</si>
  <si>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</si>
  <si>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</si>
  <si>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</si>
  <si>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</si>
  <si>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</si>
  <si>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</si>
  <si>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</si>
  <si>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</si>
  <si>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</si>
  <si>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</si>
  <si>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</si>
  <si>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</si>
  <si>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</si>
  <si>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</si>
  <si>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</si>
  <si>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</si>
  <si>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</si>
  <si>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</si>
  <si>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</si>
  <si>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</si>
  <si>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</si>
  <si>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</si>
  <si>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</si>
  <si>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</si>
  <si>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</si>
  <si>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</si>
  <si>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</si>
  <si>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</si>
  <si>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</si>
  <si>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</si>
  <si>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</si>
  <si>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</si>
  <si>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</si>
  <si>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</si>
  <si>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</si>
  <si>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</si>
  <si>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</si>
  <si>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</si>
  <si>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</si>
  <si>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</si>
  <si>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</si>
  <si>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</si>
  <si>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</si>
  <si>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</si>
  <si>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</si>
  <si>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</si>
  <si>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</si>
  <si>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</si>
  <si>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</si>
  <si>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</si>
  <si>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</si>
  <si>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</si>
  <si>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</si>
  <si>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</si>
  <si>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</si>
  <si>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</si>
  <si>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</si>
  <si>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</si>
  <si>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</si>
  <si>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</si>
  <si>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</si>
  <si>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</si>
  <si>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</si>
  <si>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</si>
  <si>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</si>
  <si>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</si>
  <si>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</si>
  <si>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</si>
  <si>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</si>
  <si>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</si>
  <si>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</si>
  <si>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</si>
  <si>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</si>
  <si>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</si>
  <si>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</si>
  <si>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</si>
  <si>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</si>
  <si>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</si>
  <si>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</si>
  <si>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</si>
  <si>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</si>
  <si>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</si>
  <si>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</si>
  <si>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</si>
  <si>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</si>
  <si>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</si>
  <si>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</si>
  <si>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</si>
  <si>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</si>
  <si>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</si>
  <si>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</si>
  <si>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</si>
  <si>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</si>
  <si>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</si>
  <si>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</si>
  <si>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</si>
  <si>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</si>
  <si>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</si>
  <si>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</si>
  <si>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</si>
  <si>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</si>
  <si>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</si>
  <si>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</si>
  <si>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</si>
  <si>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</si>
  <si>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</si>
  <si>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</si>
  <si>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</si>
  <si>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</si>
  <si>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</si>
  <si>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</si>
  <si>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</si>
  <si>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</si>
  <si>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</si>
  <si>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</si>
  <si>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</si>
  <si>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</si>
  <si>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</si>
  <si>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</si>
  <si>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</si>
  <si>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</si>
  <si>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</si>
  <si>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</si>
  <si>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</si>
  <si>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</si>
  <si>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</si>
  <si>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</si>
  <si>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</si>
  <si>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</si>
  <si>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</si>
  <si>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</si>
  <si>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</si>
  <si>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</si>
  <si>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</si>
  <si>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</si>
  <si>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</si>
  <si>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</si>
  <si>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</si>
  <si>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</si>
  <si>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</si>
  <si>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</si>
  <si>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</si>
  <si>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</si>
  <si>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</si>
  <si>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</si>
  <si>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</si>
  <si>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</si>
  <si>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</si>
  <si>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</si>
  <si>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</si>
  <si>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</si>
  <si>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</si>
  <si>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</si>
  <si>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</si>
  <si>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</si>
  <si>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</si>
  <si>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</si>
  <si>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</si>
  <si>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</si>
  <si>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</si>
  <si>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</si>
  <si>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</si>
  <si>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</si>
  <si>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</si>
  <si>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</si>
  <si>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</si>
  <si>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</si>
  <si>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</si>
  <si>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</si>
  <si>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</si>
  <si>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</si>
  <si>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</si>
  <si>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</si>
  <si>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</si>
  <si>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</si>
  <si>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</si>
  <si>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</si>
  <si>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</si>
  <si>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</si>
  <si>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</si>
  <si>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</si>
  <si>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</si>
  <si>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</si>
  <si>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</si>
  <si>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</si>
  <si>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</si>
  <si>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</si>
  <si>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</si>
  <si>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</si>
  <si>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</si>
  <si>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</si>
  <si>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</si>
  <si>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</si>
  <si>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</si>
  <si>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</si>
  <si>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</si>
  <si>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</si>
  <si>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</si>
  <si>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</si>
  <si>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</si>
  <si>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</si>
  <si>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</si>
  <si>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</si>
  <si>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</si>
  <si>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</si>
  <si>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</si>
  <si>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</si>
  <si>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</si>
  <si>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</si>
  <si>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</si>
  <si>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</si>
  <si>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</si>
  <si>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</si>
  <si>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</si>
  <si>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</si>
  <si>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</si>
  <si>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</si>
  <si>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</si>
  <si>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</si>
  <si>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</si>
  <si>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</si>
  <si>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</si>
  <si>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</si>
  <si>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</si>
  <si>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</si>
  <si>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</si>
  <si>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</si>
  <si>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</si>
  <si>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</si>
  <si>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</si>
  <si>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</si>
  <si>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</si>
  <si>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</si>
  <si>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</si>
  <si>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</si>
  <si>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</si>
  <si>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</si>
  <si>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</si>
  <si>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</si>
  <si>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</si>
  <si>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</si>
  <si>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</si>
  <si>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</si>
  <si>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</si>
  <si>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</si>
  <si>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</si>
  <si>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</si>
  <si>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</si>
  <si>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</si>
  <si>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</si>
  <si>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</si>
  <si>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</si>
  <si>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</si>
  <si>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</si>
  <si>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</si>
  <si>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</si>
  <si>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</si>
  <si>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</si>
  <si>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</si>
  <si>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</si>
  <si>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</si>
  <si>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</si>
  <si>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</si>
  <si>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</si>
  <si>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</si>
  <si>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</si>
  <si>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</si>
  <si>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</si>
  <si>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</si>
  <si>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</si>
  <si>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</si>
  <si>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</si>
  <si>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</si>
  <si>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</si>
  <si>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</si>
  <si>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</si>
  <si>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</si>
  <si>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</si>
  <si>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</si>
  <si>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</si>
  <si>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</si>
  <si>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</si>
  <si>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</si>
  <si>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</si>
  <si>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</si>
  <si>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</si>
  <si>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</si>
  <si>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</si>
  <si>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</si>
  <si>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</si>
  <si>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</si>
  <si>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</si>
  <si>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</si>
  <si>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</si>
  <si>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</si>
  <si>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</si>
  <si>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</si>
  <si>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</si>
  <si>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</si>
  <si>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</si>
  <si>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</si>
  <si>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</si>
  <si>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</si>
  <si>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</si>
  <si>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</si>
  <si>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</si>
  <si>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</si>
  <si>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</si>
  <si>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</si>
  <si>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</si>
  <si>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</si>
  <si>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</si>
  <si>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</si>
  <si>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</si>
  <si>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</si>
  <si>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</si>
  <si>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</si>
  <si>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</si>
  <si>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</si>
  <si>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</si>
  <si>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</si>
  <si>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</si>
  <si>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</si>
  <si>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</si>
  <si>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</si>
  <si>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</si>
  <si>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</si>
  <si>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</si>
  <si>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</si>
  <si>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</si>
  <si>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</si>
  <si>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</si>
  <si>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</si>
  <si>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</si>
  <si>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</si>
  <si>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</si>
  <si>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</si>
  <si>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</si>
  <si>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</si>
  <si>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</si>
  <si>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</si>
  <si>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</si>
  <si>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</si>
  <si>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</si>
  <si>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</si>
  <si>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</si>
  <si>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</si>
  <si>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</si>
  <si>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</si>
  <si>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</si>
  <si>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</si>
  <si>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</si>
  <si>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</si>
  <si>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</si>
  <si>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</si>
  <si>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</si>
  <si>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</si>
  <si>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</si>
  <si>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</si>
  <si>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</si>
  <si>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</si>
  <si>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</si>
  <si>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</si>
  <si>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</si>
  <si>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</si>
  <si>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</si>
  <si>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</si>
  <si>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</si>
  <si>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</si>
  <si>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</si>
  <si>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</si>
  <si>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</si>
  <si>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</si>
  <si>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</si>
  <si>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</si>
  <si>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</si>
  <si>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</si>
  <si>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</si>
  <si>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</si>
  <si>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</si>
  <si>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</si>
  <si>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</si>
  <si>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</si>
  <si>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</si>
  <si>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</si>
  <si>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</si>
  <si>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</si>
  <si>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</si>
  <si>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</si>
  <si>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</si>
  <si>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</si>
  <si>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</si>
  <si>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</si>
  <si>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</si>
  <si>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</si>
  <si>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</si>
  <si>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</si>
  <si>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</si>
  <si>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</si>
  <si>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</si>
  <si>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</si>
  <si>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</si>
  <si>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</si>
  <si>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</si>
  <si>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</si>
  <si>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</si>
  <si>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</si>
  <si>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</si>
  <si>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</si>
  <si>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</si>
  <si>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</si>
  <si>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</si>
  <si>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</si>
  <si>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</si>
  <si>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</si>
  <si>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</si>
  <si>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</si>
  <si>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</si>
  <si>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</si>
  <si>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</si>
  <si>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</si>
  <si>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</si>
  <si>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</si>
  <si>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</si>
  <si>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</si>
  <si>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</si>
  <si>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</si>
  <si>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</si>
  <si>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</si>
  <si>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</si>
  <si>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</si>
  <si>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</si>
  <si>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</si>
  <si>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</si>
  <si>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</si>
  <si>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</si>
  <si>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</si>
  <si>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</si>
  <si>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</si>
  <si>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</si>
  <si>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</si>
  <si>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</si>
  <si>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</si>
  <si>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</si>
  <si>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</si>
  <si>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</si>
  <si>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</si>
  <si>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</si>
  <si>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</si>
  <si>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</si>
  <si>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</si>
  <si>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</si>
  <si>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</si>
  <si>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</si>
  <si>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</si>
  <si>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</si>
  <si>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</si>
  <si>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</si>
  <si>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</si>
  <si>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</si>
  <si>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</si>
  <si>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</si>
  <si>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</si>
  <si>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</si>
  <si>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</si>
  <si>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</si>
  <si>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</si>
  <si>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</si>
  <si>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</si>
  <si>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</si>
  <si>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</si>
  <si>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</si>
  <si>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</si>
  <si>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</si>
  <si>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</si>
  <si>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</si>
  <si>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</si>
  <si>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</si>
  <si>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</si>
  <si>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</si>
  <si>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</si>
  <si>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</si>
  <si>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</si>
  <si>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</si>
  <si>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</si>
  <si>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</si>
  <si>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</si>
  <si>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</si>
  <si>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</si>
  <si>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</si>
  <si>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</si>
  <si>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</si>
  <si>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</si>
  <si>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</si>
  <si>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</si>
  <si>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</si>
  <si>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</si>
  <si>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</si>
  <si>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</si>
  <si>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</si>
  <si>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</si>
  <si>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</si>
  <si>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</si>
  <si>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</si>
  <si>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</si>
  <si>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</si>
  <si>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</si>
  <si>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</si>
  <si>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</si>
  <si>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</si>
  <si>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</si>
  <si>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</si>
  <si>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</si>
  <si>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</si>
  <si>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</si>
  <si>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</si>
  <si>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</si>
  <si>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</si>
  <si>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</si>
  <si>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</si>
  <si>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</si>
  <si>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</si>
  <si>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</si>
  <si>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</si>
  <si>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</si>
  <si>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</si>
  <si>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</si>
  <si>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</si>
  <si>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</si>
  <si>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</si>
  <si>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</si>
  <si>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</si>
  <si>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</si>
  <si>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</si>
  <si>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</si>
  <si>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</si>
  <si>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</si>
  <si>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</si>
  <si>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</si>
  <si>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</si>
  <si>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</si>
  <si>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</si>
  <si>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</si>
  <si>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</si>
  <si>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</si>
  <si>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</si>
  <si>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</si>
  <si>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</si>
  <si>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</si>
  <si>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</si>
  <si>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</si>
  <si>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</si>
  <si>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</si>
  <si>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</si>
  <si>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</si>
  <si>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</si>
  <si>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</si>
  <si>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</si>
  <si>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</si>
  <si>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</si>
  <si>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</si>
  <si>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</si>
  <si>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</si>
  <si>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</si>
  <si>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</si>
  <si>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</si>
  <si>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</si>
  <si>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</si>
  <si>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</si>
  <si>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</si>
  <si>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</si>
  <si>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</si>
  <si>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</si>
  <si>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</si>
  <si>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</si>
  <si>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</si>
  <si>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</si>
  <si>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</si>
  <si>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</si>
  <si>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</si>
  <si>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</si>
  <si>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</si>
  <si>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</si>
  <si>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</si>
  <si>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</si>
  <si>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</si>
  <si>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</si>
  <si>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</si>
  <si>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</si>
  <si>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</si>
  <si>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</si>
  <si>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</si>
  <si>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</si>
  <si>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</si>
  <si>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</si>
  <si>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</si>
  <si>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</si>
  <si>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</si>
  <si>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</si>
  <si>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</si>
  <si>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</si>
  <si>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</si>
  <si>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</si>
  <si>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</si>
  <si>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</si>
  <si>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</si>
  <si>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</si>
  <si>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</si>
  <si>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</si>
  <si>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</si>
  <si>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</si>
  <si>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</si>
  <si>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</si>
  <si>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</si>
  <si>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</si>
  <si>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</si>
  <si>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</si>
  <si>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</si>
  <si>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</si>
  <si>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</si>
  <si>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</si>
  <si>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</si>
  <si>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</si>
  <si>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</si>
  <si>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</si>
  <si>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</si>
  <si>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</si>
  <si>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</si>
  <si>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</si>
  <si>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</si>
  <si>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</si>
  <si>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</si>
  <si>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</si>
  <si>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</si>
  <si>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</si>
  <si>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</si>
  <si>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</si>
  <si>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</si>
  <si>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</si>
  <si>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</si>
  <si>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</si>
  <si>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</si>
  <si>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</si>
  <si>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</si>
  <si>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</si>
  <si>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</si>
  <si>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</si>
  <si>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</si>
  <si>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</si>
  <si>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</si>
  <si>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</si>
  <si>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</si>
  <si>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</si>
  <si>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</si>
  <si>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</si>
  <si>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</si>
  <si>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</si>
  <si>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</si>
  <si>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</si>
  <si>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</si>
  <si>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</si>
  <si>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</si>
  <si>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</si>
  <si>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</si>
  <si>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</si>
  <si>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</si>
  <si>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</si>
  <si>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</si>
  <si>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</si>
  <si>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</si>
  <si>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</si>
  <si>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</si>
  <si>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</si>
  <si>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</si>
  <si>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</si>
  <si>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</si>
  <si>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</si>
  <si>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</si>
  <si>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</si>
  <si>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</si>
  <si>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</si>
  <si>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</si>
  <si>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</si>
  <si>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</si>
  <si>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</si>
  <si>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</si>
  <si>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</si>
  <si>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</si>
  <si>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</si>
  <si>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</si>
  <si>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</si>
  <si>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</si>
  <si>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</si>
  <si>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</si>
  <si>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</si>
  <si>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</si>
  <si>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</si>
  <si>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</si>
  <si>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</si>
  <si>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</si>
  <si>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</si>
  <si>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</si>
  <si>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</si>
  <si>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</si>
  <si>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</si>
  <si>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</si>
  <si>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</si>
  <si>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</si>
  <si>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</si>
  <si>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</si>
  <si>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</si>
  <si>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</si>
  <si>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</si>
  <si>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</si>
  <si>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</si>
  <si>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</si>
  <si>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</si>
  <si>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</si>
  <si>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</si>
  <si>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</si>
  <si>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</si>
  <si>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</si>
  <si>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</si>
  <si>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</si>
  <si>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</si>
  <si>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</si>
  <si>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</si>
  <si>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</si>
  <si>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</si>
  <si>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</si>
  <si>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</si>
  <si>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</si>
  <si>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</si>
  <si>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</si>
  <si>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</si>
  <si>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</si>
  <si>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</si>
  <si>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</si>
  <si>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</si>
  <si>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</si>
  <si>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</si>
  <si>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</si>
  <si>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</si>
  <si>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</si>
  <si>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</si>
  <si>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</si>
  <si>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</si>
  <si>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</si>
  <si>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</si>
  <si>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</si>
  <si>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</si>
  <si>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</si>
  <si>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</si>
  <si>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</si>
  <si>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</si>
  <si>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</si>
  <si>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</si>
  <si>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</si>
  <si>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</si>
  <si>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</si>
  <si>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</si>
  <si>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</si>
  <si>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</si>
  <si>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</si>
  <si>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</si>
  <si>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</si>
  <si>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</si>
  <si>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</si>
  <si>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</si>
  <si>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</si>
  <si>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</si>
  <si>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</si>
  <si>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</si>
  <si>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</si>
  <si>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</si>
  <si>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</si>
  <si>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</si>
  <si>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</si>
  <si>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</si>
  <si>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</si>
  <si>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</si>
  <si>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</si>
  <si>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</si>
  <si>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</si>
  <si>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</si>
  <si>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</si>
  <si>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</si>
  <si>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</si>
  <si>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</si>
  <si>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</si>
  <si>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</si>
  <si>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</si>
  <si>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</si>
  <si>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</si>
  <si>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</si>
  <si>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</si>
  <si>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</si>
  <si>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</si>
  <si>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</si>
  <si>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</si>
  <si>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</si>
  <si>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</si>
  <si>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</si>
  <si>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</si>
  <si>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</si>
  <si>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</si>
  <si>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</si>
  <si>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</si>
  <si>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</si>
  <si>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</si>
  <si>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</si>
  <si>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</si>
  <si>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</si>
  <si>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</si>
  <si>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</si>
  <si>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</si>
  <si>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</si>
  <si>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</si>
  <si>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</si>
  <si>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</si>
  <si>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</si>
  <si>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</si>
  <si>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</si>
  <si>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</si>
  <si>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</si>
  <si>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</si>
  <si>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</si>
  <si>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</si>
  <si>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</si>
  <si>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</si>
  <si>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</si>
  <si>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</si>
  <si>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</si>
  <si>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</si>
  <si>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</si>
  <si>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</si>
  <si>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</si>
  <si>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</si>
  <si>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</si>
  <si>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</si>
  <si>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</si>
  <si>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</si>
  <si>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</si>
  <si>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</si>
  <si>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</si>
  <si>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</si>
  <si>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</si>
  <si>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</si>
  <si>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</si>
  <si>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</si>
  <si>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</si>
  <si>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</si>
  <si>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</si>
  <si>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</si>
  <si>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</si>
  <si>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</si>
  <si>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</si>
  <si>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</si>
  <si>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</si>
  <si>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</si>
  <si>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</si>
  <si>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</si>
  <si>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</si>
  <si>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</si>
  <si>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</si>
  <si>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</si>
  <si>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</si>
  <si>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</si>
  <si>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</si>
  <si>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</si>
  <si>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</si>
  <si>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</si>
  <si>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</si>
  <si>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</si>
  <si>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</si>
  <si>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</si>
  <si>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</si>
  <si>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</si>
  <si>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</si>
  <si>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</si>
  <si>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</si>
  <si>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</si>
  <si>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</si>
  <si>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</si>
  <si>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</si>
  <si>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</si>
  <si>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</si>
  <si>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</si>
  <si>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</si>
  <si>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</si>
  <si>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</si>
  <si>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</si>
  <si>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</si>
  <si>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</si>
  <si>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</si>
  <si>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</si>
  <si>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</si>
  <si>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</si>
  <si>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</si>
  <si>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</si>
  <si>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</si>
  <si>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</si>
  <si>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</si>
  <si>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</si>
  <si>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</si>
  <si>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</si>
  <si>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</si>
  <si>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</si>
  <si>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</si>
  <si>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</si>
  <si>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</si>
  <si>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</si>
  <si>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</si>
  <si>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</si>
  <si>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</si>
  <si>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</si>
  <si>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</si>
  <si>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</si>
  <si>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</si>
  <si>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</si>
  <si>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</si>
  <si>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</si>
  <si>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</si>
  <si>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</si>
  <si>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</si>
  <si>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</si>
  <si>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</si>
  <si>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</si>
  <si>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</si>
  <si>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</si>
  <si>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</si>
  <si>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</si>
  <si>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</si>
  <si>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</si>
  <si>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</si>
  <si>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</si>
  <si>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</si>
  <si>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</si>
  <si>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</si>
  <si>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</si>
  <si>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</si>
  <si>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</si>
  <si>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</si>
  <si>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</si>
  <si>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</si>
  <si>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</si>
  <si>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</si>
  <si>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</si>
  <si>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</si>
  <si>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</si>
  <si>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</si>
  <si>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</si>
  <si>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</si>
  <si>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</si>
  <si>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</si>
  <si>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</si>
  <si>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</si>
  <si>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</si>
  <si>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</si>
  <si>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</si>
  <si>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</si>
  <si>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</si>
  <si>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</si>
  <si>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</si>
  <si>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</si>
  <si>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</si>
  <si>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</si>
  <si>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</si>
  <si>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</si>
  <si>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</si>
  <si>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</si>
  <si>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</si>
  <si>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</si>
  <si>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</si>
  <si>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</si>
  <si>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</si>
  <si>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</si>
  <si>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</si>
  <si>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</si>
  <si>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</si>
  <si>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</si>
  <si>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</si>
  <si>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</si>
  <si>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</si>
  <si>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</si>
  <si>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</si>
  <si>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</si>
  <si>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</si>
  <si>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</si>
  <si>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</si>
  <si>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</si>
  <si>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</si>
  <si>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</si>
  <si>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</si>
  <si>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</si>
  <si>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</si>
  <si>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</si>
  <si>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</si>
  <si>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</si>
  <si>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</si>
  <si>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</si>
  <si>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</si>
  <si>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</si>
  <si>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</si>
  <si>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</si>
  <si>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</si>
  <si>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</si>
  <si>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</si>
  <si>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</si>
  <si>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</si>
  <si>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</si>
  <si>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</si>
  <si>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</si>
  <si>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</si>
  <si>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</si>
  <si>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</si>
  <si>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</si>
  <si>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</si>
  <si>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</si>
  <si>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</si>
  <si>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</si>
  <si>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</si>
  <si>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</si>
  <si>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</si>
  <si>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</si>
  <si>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</si>
  <si>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</si>
  <si>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</si>
  <si>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</si>
  <si>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</si>
  <si>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</si>
  <si>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</si>
  <si>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</si>
  <si>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</si>
  <si>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</si>
  <si>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</si>
  <si>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</si>
  <si>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</si>
  <si>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</si>
  <si>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</si>
  <si>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</si>
  <si>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</si>
  <si>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</si>
  <si>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</si>
  <si>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</si>
  <si>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</si>
  <si>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</si>
  <si>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</si>
  <si>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</si>
  <si>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</si>
  <si>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</si>
  <si>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</si>
  <si>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</si>
  <si>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</si>
  <si>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</si>
  <si>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</si>
  <si>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</si>
  <si>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</si>
  <si>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</si>
  <si>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</si>
  <si>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</si>
  <si>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</si>
  <si>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</si>
  <si>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</si>
  <si>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</si>
  <si>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</si>
  <si>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</si>
  <si>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</si>
  <si>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</si>
  <si>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</si>
  <si>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</si>
  <si>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</si>
  <si>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</si>
  <si>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</si>
  <si>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</si>
  <si>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</si>
  <si>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</si>
  <si>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</si>
  <si>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</si>
  <si>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</si>
  <si>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</si>
  <si>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</si>
  <si>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</si>
  <si>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</si>
  <si>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</si>
  <si>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</si>
  <si>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</si>
  <si>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</si>
  <si>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</si>
  <si>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</si>
  <si>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</si>
  <si>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</si>
  <si>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</si>
  <si>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</si>
  <si>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</si>
  <si>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</si>
  <si>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</si>
  <si>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</si>
  <si>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</si>
  <si>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</si>
  <si>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</si>
  <si>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</si>
  <si>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</si>
  <si>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</si>
  <si>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</si>
  <si>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</si>
  <si>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</si>
  <si>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</si>
  <si>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</si>
  <si>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</si>
  <si>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</si>
  <si>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</si>
  <si>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</si>
  <si>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</si>
  <si>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</si>
  <si>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</si>
  <si>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</si>
  <si>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</si>
  <si>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</si>
  <si>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</si>
  <si>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</si>
  <si>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</si>
  <si>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</si>
  <si>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</si>
  <si>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</si>
  <si>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</si>
  <si>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</si>
  <si>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</si>
  <si>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</si>
  <si>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</si>
  <si>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</si>
  <si>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</si>
  <si>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</si>
  <si>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</si>
  <si>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</si>
  <si>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</si>
  <si>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</si>
  <si>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</si>
  <si>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</si>
  <si>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</si>
  <si>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</si>
  <si>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</si>
  <si>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</si>
  <si>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</si>
  <si>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</si>
  <si>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</si>
  <si>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</si>
  <si>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</si>
  <si>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</si>
  <si>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</si>
  <si>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</si>
  <si>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</si>
  <si>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</si>
  <si>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</si>
  <si>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</si>
  <si>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</si>
  <si>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</si>
  <si>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</si>
  <si>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</si>
  <si>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</si>
  <si>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</si>
  <si>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</si>
  <si>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</si>
  <si>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</si>
  <si>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</si>
  <si>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</si>
  <si>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</si>
  <si>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</si>
  <si>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</si>
  <si>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</si>
  <si>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</si>
  <si>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</si>
  <si>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</si>
  <si>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</si>
  <si>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</si>
  <si>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</si>
  <si>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</si>
  <si>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</si>
  <si>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</si>
  <si>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</si>
  <si>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</si>
  <si>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</si>
  <si>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</si>
  <si>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</si>
  <si>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</si>
  <si>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</si>
  <si>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</si>
  <si>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</si>
  <si>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</si>
  <si>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</si>
  <si>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</si>
  <si>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</si>
  <si>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</si>
  <si>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</si>
  <si>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</si>
  <si>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</si>
  <si>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</si>
  <si>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</si>
  <si>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</si>
  <si>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</si>
  <si>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</si>
  <si>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</si>
  <si>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</si>
  <si>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</si>
  <si>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</si>
  <si>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</si>
  <si>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</si>
  <si>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</si>
  <si>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</si>
  <si>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</si>
  <si>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</si>
  <si>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</si>
  <si>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</si>
  <si>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</si>
  <si>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</si>
  <si>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</si>
  <si>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</si>
  <si>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</si>
  <si>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</si>
  <si>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</si>
  <si>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</si>
  <si>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</si>
  <si>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</si>
  <si>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</si>
  <si>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</si>
  <si>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</si>
  <si>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</si>
  <si>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</si>
  <si>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</si>
  <si>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</si>
  <si>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</si>
  <si>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</si>
  <si>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</si>
  <si>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</si>
  <si>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</si>
  <si>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</si>
  <si>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</si>
  <si>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</si>
  <si>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</si>
  <si>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</si>
  <si>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</si>
  <si>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</si>
  <si>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</si>
  <si>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</si>
  <si>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</si>
  <si>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</si>
  <si>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</si>
  <si>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</si>
  <si>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</si>
  <si>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</si>
  <si>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</si>
  <si>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</si>
  <si>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</si>
  <si>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</si>
  <si>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</si>
  <si>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</si>
  <si>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</si>
  <si>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</si>
  <si>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</si>
  <si>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</si>
  <si>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</si>
  <si>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</si>
  <si>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</si>
  <si>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</si>
  <si>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</si>
  <si>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</si>
  <si>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</si>
  <si>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</si>
  <si>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</si>
  <si>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</si>
  <si>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</si>
  <si>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</si>
  <si>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</si>
  <si>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</si>
  <si>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</si>
  <si>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</si>
  <si>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</si>
  <si>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</si>
  <si>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</si>
  <si>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</si>
  <si>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</si>
  <si>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</si>
  <si>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</si>
  <si>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</si>
  <si>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</si>
  <si>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</si>
  <si>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</si>
  <si>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</si>
  <si>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</si>
  <si>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</si>
  <si>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</si>
  <si>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</si>
  <si>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</si>
  <si>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</si>
  <si>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</si>
  <si>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</si>
  <si>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</si>
  <si>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</si>
  <si>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</si>
  <si>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</si>
  <si>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</si>
  <si>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</si>
  <si>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</si>
  <si>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</si>
  <si>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</si>
  <si>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</si>
  <si>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</si>
  <si>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</si>
  <si>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</si>
  <si>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</si>
  <si>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</si>
  <si>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</si>
  <si>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</si>
  <si>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</si>
  <si>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</si>
  <si>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</si>
  <si>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</si>
  <si>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</si>
  <si>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</si>
  <si>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</si>
  <si>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</si>
  <si>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</si>
  <si>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</si>
  <si>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</si>
  <si>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</si>
  <si>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</si>
  <si>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</si>
  <si>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</si>
  <si>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</si>
  <si>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</si>
  <si>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</si>
  <si>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</si>
  <si>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</si>
  <si>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</si>
  <si>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</si>
  <si>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</si>
  <si>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</si>
  <si>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</si>
  <si>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</si>
  <si>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</si>
  <si>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</si>
  <si>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</si>
  <si>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</si>
  <si>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</si>
  <si>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</si>
  <si>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</si>
  <si>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</si>
  <si>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</si>
  <si>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</si>
  <si>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</si>
  <si>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</si>
  <si>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</si>
  <si>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</si>
  <si>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</si>
  <si>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</si>
  <si>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</si>
  <si>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</si>
  <si>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</si>
  <si>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</si>
  <si>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</si>
  <si>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</si>
  <si>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</si>
  <si>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</si>
  <si>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</si>
  <si>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</si>
  <si>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</si>
  <si>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</si>
  <si>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</si>
  <si>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</si>
  <si>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</si>
  <si>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</si>
  <si>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</si>
  <si>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</si>
  <si>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</si>
  <si>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</si>
  <si>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</si>
  <si>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</si>
  <si>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</si>
  <si>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</si>
  <si>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</si>
  <si>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</si>
  <si>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</si>
  <si>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</si>
  <si>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</si>
  <si>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</si>
  <si>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</si>
  <si>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</si>
  <si>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</si>
  <si>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</si>
  <si>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</si>
  <si>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</si>
  <si>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</si>
  <si>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</si>
  <si>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</si>
  <si>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</si>
  <si>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</si>
  <si>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</si>
  <si>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</si>
  <si>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</si>
  <si>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</si>
  <si>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</si>
  <si>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</si>
  <si>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</si>
  <si>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</si>
  <si>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</si>
  <si>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</si>
  <si>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</si>
  <si>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</si>
  <si>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</si>
  <si>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</si>
  <si>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</si>
  <si>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</si>
  <si>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</si>
  <si>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</si>
  <si>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</si>
  <si>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</si>
  <si>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</si>
  <si>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</si>
  <si>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</si>
  <si>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</si>
  <si>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</si>
  <si>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</si>
  <si>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</si>
  <si>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</si>
  <si>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</si>
  <si>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</si>
  <si>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</si>
  <si>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</si>
  <si>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</si>
  <si>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</si>
  <si>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</si>
  <si>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</si>
  <si>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</si>
  <si>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</si>
  <si>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</si>
  <si>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</si>
  <si>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</si>
  <si>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</si>
  <si>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</si>
  <si>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</si>
  <si>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</si>
  <si>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</si>
  <si>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</si>
  <si>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</si>
  <si>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</si>
  <si>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</si>
  <si>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</si>
  <si>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</si>
  <si>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</si>
  <si>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</si>
  <si>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</si>
  <si>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</si>
  <si>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</si>
  <si>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</si>
  <si>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</si>
  <si>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</si>
  <si>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</si>
  <si>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</si>
  <si>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</si>
  <si>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</si>
  <si>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</si>
  <si>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</si>
  <si>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</si>
  <si>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</si>
  <si>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</si>
  <si>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</si>
  <si>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</si>
  <si>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</si>
  <si>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</si>
  <si>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</si>
  <si>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</si>
  <si>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</si>
  <si>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</si>
  <si>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</si>
  <si>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</si>
  <si>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</si>
  <si>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</si>
  <si>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</si>
  <si>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</si>
  <si>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</si>
  <si>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</si>
  <si>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</si>
  <si>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</si>
  <si>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</si>
  <si>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</si>
  <si>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</si>
  <si>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</si>
  <si>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</si>
  <si>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</si>
  <si>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</si>
  <si>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</si>
  <si>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</si>
  <si>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</si>
  <si>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</si>
  <si>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</si>
  <si>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</si>
  <si>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</si>
  <si>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</si>
  <si>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</si>
  <si>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</si>
  <si>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</si>
  <si>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</si>
  <si>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</si>
  <si>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</si>
  <si>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</si>
  <si>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</si>
  <si>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</si>
  <si>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</si>
  <si>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</si>
  <si>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</si>
  <si>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</si>
  <si>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</si>
  <si>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</si>
  <si>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</si>
  <si>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</si>
  <si>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</si>
  <si>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</si>
  <si>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</si>
  <si>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</si>
  <si>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</si>
  <si>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</si>
  <si>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</si>
  <si>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</si>
  <si>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</si>
  <si>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</si>
  <si>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</si>
  <si>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</si>
  <si>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</si>
  <si>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</si>
  <si>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</si>
  <si>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</si>
  <si>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</si>
  <si>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</si>
  <si>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</si>
  <si>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</si>
  <si>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</si>
  <si>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</si>
  <si>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</si>
  <si>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</si>
  <si>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</si>
  <si>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</si>
  <si>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</si>
  <si>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</si>
  <si>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</si>
  <si>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</si>
  <si>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</si>
  <si>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</si>
  <si>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</si>
  <si>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</si>
  <si>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</si>
  <si>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</si>
  <si>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</si>
  <si>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</si>
  <si>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</si>
  <si>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</si>
  <si>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</si>
  <si>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</si>
  <si>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</si>
  <si>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</si>
  <si>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</si>
  <si>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</si>
  <si>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</si>
  <si>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</si>
  <si>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</si>
  <si>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</si>
  <si>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</si>
  <si>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</si>
  <si>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</si>
  <si>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</si>
  <si>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</si>
  <si>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</si>
  <si>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</si>
  <si>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</si>
  <si>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</si>
  <si>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</si>
  <si>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</si>
  <si>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</si>
  <si>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</si>
  <si>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</si>
  <si>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</si>
  <si>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</si>
  <si>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</si>
  <si>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</si>
  <si>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</si>
  <si>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</si>
  <si>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</si>
  <si>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</si>
  <si>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</si>
  <si>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</si>
  <si>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</si>
  <si>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</si>
  <si>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</si>
  <si>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</si>
  <si>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</si>
  <si>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</si>
  <si>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</si>
  <si>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</si>
  <si>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</si>
  <si>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</si>
  <si>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</si>
  <si>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</si>
  <si>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</si>
  <si>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</si>
  <si>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</si>
  <si>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</si>
  <si>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</si>
  <si>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</si>
  <si>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</si>
  <si>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</si>
  <si>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</si>
  <si>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</si>
  <si>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</si>
  <si>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</si>
  <si>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</si>
  <si>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</si>
  <si>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</si>
  <si>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</si>
  <si>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</si>
  <si>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</si>
  <si>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</si>
  <si>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</si>
  <si>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</si>
  <si>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</si>
  <si>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</si>
  <si>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</si>
  <si>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</si>
  <si>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</si>
  <si>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</si>
  <si>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</si>
  <si>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</si>
  <si>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</si>
  <si>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</si>
  <si>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</si>
  <si>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</si>
  <si>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</si>
  <si>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</si>
  <si>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</si>
  <si>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</si>
  <si>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</si>
  <si>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</si>
  <si>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</si>
  <si>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</si>
  <si>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</si>
  <si>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</si>
  <si>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</si>
  <si>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</si>
  <si>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</si>
  <si>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</si>
  <si>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</si>
  <si>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</si>
  <si>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</si>
  <si>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</si>
  <si>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</si>
  <si>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</si>
  <si>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</si>
  <si>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</si>
  <si>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</si>
  <si>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</si>
  <si>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</si>
  <si>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</si>
  <si>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</si>
  <si>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</si>
  <si>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</si>
  <si>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</si>
  <si>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</si>
  <si>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</si>
  <si>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</si>
  <si>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</si>
  <si>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</si>
  <si>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</si>
  <si>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</si>
  <si>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</si>
  <si>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</si>
  <si>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</si>
  <si>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</si>
  <si>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</si>
  <si>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</si>
  <si>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</si>
  <si>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</si>
  <si>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</si>
  <si>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</si>
  <si>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</si>
  <si>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</si>
  <si>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</si>
  <si>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</si>
  <si>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</si>
  <si>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</si>
  <si>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</si>
  <si>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</si>
  <si>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</si>
  <si>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</si>
  <si>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</si>
  <si>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</si>
  <si>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</si>
  <si>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</si>
  <si>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</si>
  <si>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</si>
  <si>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</si>
  <si>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</si>
  <si>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</si>
  <si>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</si>
  <si>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</si>
  <si>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</si>
  <si>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</si>
  <si>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</si>
  <si>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</si>
  <si>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</si>
  <si>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</si>
  <si>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</si>
  <si>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</si>
  <si>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</si>
  <si>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</si>
  <si>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</si>
  <si>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</si>
  <si>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</si>
  <si>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</si>
  <si>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</si>
  <si>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</si>
  <si>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</si>
  <si>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</si>
  <si>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</si>
  <si>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</si>
  <si>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</si>
  <si>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</si>
  <si>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</si>
  <si>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</si>
  <si>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</si>
  <si>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</si>
  <si>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</si>
  <si>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</si>
  <si>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</si>
  <si>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</si>
  <si>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</si>
  <si>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</si>
  <si>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</si>
  <si>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</si>
  <si>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</si>
  <si>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</si>
  <si>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</si>
  <si>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</si>
  <si>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</si>
  <si>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</si>
  <si>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</si>
  <si>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</si>
  <si>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</si>
  <si>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</si>
  <si>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</si>
  <si>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</si>
  <si>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</si>
  <si>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</si>
  <si>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</si>
  <si>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</si>
  <si>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</si>
  <si>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</si>
  <si>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</si>
  <si>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</si>
  <si>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</si>
  <si>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</si>
  <si>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</si>
  <si>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</si>
  <si>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</si>
  <si>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</si>
  <si>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</si>
  <si>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</si>
  <si>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</si>
  <si>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</si>
  <si>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</si>
  <si>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</si>
  <si>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</si>
  <si>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</si>
  <si>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</si>
  <si>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</si>
  <si>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</si>
  <si>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</si>
  <si>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</si>
  <si>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</si>
  <si>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</si>
  <si>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</si>
  <si>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</si>
  <si>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</si>
  <si>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</si>
  <si>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</si>
  <si>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</si>
  <si>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</si>
  <si>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</si>
  <si>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</si>
  <si>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</si>
  <si>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</si>
  <si>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</si>
  <si>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</si>
  <si>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</si>
  <si>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</si>
  <si>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</si>
  <si>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</si>
  <si>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</si>
  <si>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</si>
  <si>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</si>
  <si>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</si>
  <si>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</si>
  <si>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</si>
  <si>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</si>
  <si>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</si>
  <si>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</si>
  <si>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</si>
  <si>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</si>
  <si>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</si>
  <si>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</si>
  <si>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</si>
  <si>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</si>
  <si>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</si>
  <si>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</si>
  <si>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</si>
  <si>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</si>
  <si>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</si>
  <si>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</si>
  <si>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</si>
  <si>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</si>
  <si>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</si>
  <si>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</si>
  <si>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</si>
  <si>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</si>
  <si>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</si>
  <si>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</si>
  <si>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</si>
  <si>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</si>
  <si>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</si>
  <si>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</si>
  <si>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</si>
  <si>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</si>
  <si>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</si>
  <si>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</si>
  <si>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</si>
  <si>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</si>
  <si>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</si>
  <si>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</si>
  <si>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</si>
  <si>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</si>
  <si>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</si>
  <si>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</si>
  <si>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</si>
  <si>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</si>
  <si>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</si>
  <si>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</si>
  <si>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</si>
  <si>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</si>
  <si>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</si>
  <si>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</si>
  <si>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</si>
  <si>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</si>
  <si>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</si>
  <si>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</si>
  <si>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</si>
  <si>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</si>
  <si>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</si>
  <si>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</si>
  <si>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</si>
  <si>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</si>
  <si>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</si>
  <si>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</si>
  <si>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</si>
  <si>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</si>
  <si>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</si>
  <si>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</si>
  <si>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</si>
  <si>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</si>
  <si>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</si>
  <si>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</si>
  <si>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</si>
  <si>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</si>
  <si>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</si>
  <si>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</si>
  <si>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</si>
  <si>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</si>
  <si>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</si>
  <si>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</si>
  <si>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</si>
  <si>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</si>
  <si>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</si>
  <si>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</si>
  <si>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</si>
  <si>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</si>
  <si>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</si>
  <si>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</si>
  <si>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</si>
  <si>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</si>
  <si>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</si>
  <si>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</si>
  <si>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</si>
  <si>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</si>
  <si>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</si>
  <si>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</si>
  <si>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</si>
  <si>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</si>
  <si>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</si>
  <si>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</si>
  <si>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</si>
  <si>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</si>
  <si>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</si>
  <si>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</si>
  <si>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</si>
  <si>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</si>
  <si>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</si>
  <si>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</si>
  <si>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</si>
  <si>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</si>
  <si>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</si>
  <si>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</si>
  <si>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</si>
  <si>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</si>
  <si>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</si>
  <si>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</si>
  <si>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</si>
  <si>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</si>
  <si>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</si>
  <si>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</si>
  <si>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</si>
  <si>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</si>
  <si>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</si>
  <si>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</si>
  <si>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</si>
  <si>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</si>
  <si>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</si>
  <si>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</si>
  <si>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</si>
  <si>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</si>
  <si>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</si>
  <si>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</si>
  <si>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</si>
  <si>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</si>
  <si>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</si>
  <si>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</si>
  <si>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</si>
  <si>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</si>
  <si>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</si>
  <si>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</si>
  <si>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</si>
  <si>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</si>
  <si>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</si>
  <si>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</si>
  <si>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</si>
  <si>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</si>
  <si>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</si>
  <si>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</si>
  <si>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</si>
  <si>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</si>
  <si>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</si>
  <si>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</si>
  <si>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</si>
  <si>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</si>
  <si>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</si>
  <si>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</si>
  <si>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</si>
  <si>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</si>
  <si>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</si>
  <si>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</si>
  <si>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</si>
  <si>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</si>
  <si>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</si>
  <si>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</si>
  <si>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</si>
  <si>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</si>
  <si>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</si>
  <si>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</si>
  <si>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</si>
  <si>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</si>
  <si>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</si>
  <si>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</si>
  <si>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</si>
  <si>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</si>
  <si>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</si>
  <si>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</si>
  <si>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</si>
  <si>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</si>
  <si>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</si>
  <si>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</si>
  <si>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</si>
  <si>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</si>
  <si>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</si>
  <si>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</si>
  <si>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</si>
  <si>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</si>
  <si>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</si>
  <si>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</si>
  <si>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</si>
  <si>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</si>
  <si>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</si>
  <si>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</si>
  <si>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</si>
  <si>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</si>
  <si>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</si>
  <si>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</si>
  <si>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</si>
  <si>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</si>
  <si>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</si>
  <si>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</si>
  <si>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</si>
  <si>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</si>
  <si>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</si>
  <si>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</si>
  <si>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</si>
  <si>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</si>
  <si>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</si>
  <si>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</si>
  <si>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</si>
  <si>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</si>
  <si>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</si>
  <si>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</si>
  <si>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</si>
  <si>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</si>
  <si>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</si>
  <si>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</si>
  <si>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</si>
  <si>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</si>
  <si>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</si>
  <si>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</si>
  <si>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</si>
  <si>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</si>
  <si>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</si>
  <si>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</si>
  <si>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</si>
  <si>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</si>
  <si>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</si>
  <si>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</si>
  <si>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</si>
  <si>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</si>
  <si>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</si>
  <si>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</si>
  <si>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</si>
  <si>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</si>
  <si>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</si>
  <si>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</si>
  <si>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</si>
  <si>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</si>
  <si>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</si>
  <si>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</si>
  <si>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</si>
  <si>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</si>
  <si>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</si>
  <si>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</si>
  <si>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</si>
  <si>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</si>
  <si>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</si>
  <si>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</si>
  <si>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</si>
  <si>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</si>
  <si>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</si>
  <si>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</si>
  <si>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</si>
  <si>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</si>
  <si>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</si>
  <si>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</si>
  <si>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</si>
  <si>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</si>
  <si>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</si>
  <si>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</si>
  <si>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</si>
  <si>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</si>
  <si>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</si>
  <si>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</si>
  <si>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</si>
  <si>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</si>
  <si>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</si>
  <si>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</si>
  <si>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</si>
  <si>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</si>
  <si>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</si>
  <si>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</si>
  <si>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</si>
  <si>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</si>
  <si>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</si>
  <si>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</si>
  <si>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</si>
  <si>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</si>
  <si>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</si>
  <si>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</si>
  <si>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</si>
  <si>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</si>
  <si>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</si>
  <si>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</si>
  <si>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</si>
  <si>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</si>
  <si>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</si>
  <si>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</si>
  <si>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</si>
  <si>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</si>
  <si>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</si>
  <si>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</si>
  <si>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</si>
  <si>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</si>
  <si>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</si>
  <si>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</si>
  <si>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</si>
  <si>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</si>
  <si>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</si>
  <si>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</si>
  <si>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</si>
  <si>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</si>
  <si>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</si>
  <si>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</si>
  <si>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</si>
  <si>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</si>
  <si>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</si>
  <si>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</si>
  <si>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</si>
  <si>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</si>
  <si>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</si>
  <si>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</si>
  <si>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</si>
  <si>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</si>
  <si>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</si>
  <si>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</si>
  <si>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</si>
  <si>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</si>
  <si>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</si>
  <si>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</si>
  <si>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</si>
  <si>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</si>
  <si>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</si>
  <si>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</si>
  <si>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</si>
  <si>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</si>
  <si>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</si>
  <si>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</si>
  <si>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</si>
  <si>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</si>
  <si>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</si>
  <si>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</si>
  <si>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</si>
  <si>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</si>
  <si>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</si>
  <si>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</si>
  <si>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</si>
  <si>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</si>
  <si>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</si>
  <si>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</si>
  <si>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</si>
  <si>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</si>
  <si>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</si>
  <si>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</si>
  <si>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</si>
  <si>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</si>
  <si>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</si>
  <si>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</si>
  <si>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</si>
  <si>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</si>
  <si>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</si>
  <si>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</si>
  <si>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</si>
  <si>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</si>
  <si>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</si>
  <si>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</si>
  <si>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</si>
  <si>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</si>
  <si>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</si>
  <si>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</si>
  <si>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</si>
  <si>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</si>
  <si>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</si>
  <si>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</si>
  <si>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</si>
  <si>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</si>
  <si>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</si>
  <si>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</si>
  <si>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</si>
  <si>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</si>
  <si>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</si>
  <si>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</si>
  <si>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</si>
  <si>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</si>
  <si>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</si>
  <si>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</si>
  <si>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</si>
  <si>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</si>
  <si>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</si>
  <si>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</si>
  <si>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</si>
  <si>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</si>
  <si>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</si>
  <si>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</si>
  <si>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</si>
  <si>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</si>
  <si>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</si>
  <si>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</si>
  <si>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</si>
  <si>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</si>
  <si>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</si>
  <si>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</si>
  <si>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</si>
  <si>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</si>
  <si>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</si>
  <si>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</si>
  <si>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</si>
  <si>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</si>
  <si>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</si>
  <si>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</si>
  <si>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</si>
  <si>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</si>
  <si>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</si>
  <si>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</si>
  <si>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</si>
  <si>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</si>
  <si>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</si>
  <si>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</si>
  <si>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</si>
  <si>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</si>
  <si>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</si>
  <si>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</si>
  <si>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</si>
  <si>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</si>
  <si>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</si>
  <si>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</si>
  <si>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</si>
  <si>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</si>
  <si>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</si>
  <si>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</si>
  <si>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</si>
  <si>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</si>
  <si>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</si>
  <si>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</si>
  <si>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</si>
  <si>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</si>
  <si>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</si>
  <si>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</si>
  <si>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</si>
  <si>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</si>
  <si>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</si>
  <si>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</si>
  <si>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</si>
  <si>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</si>
  <si>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</si>
  <si>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</si>
  <si>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</si>
  <si>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</si>
  <si>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</si>
  <si>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</si>
  <si>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</si>
  <si>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</si>
  <si>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</si>
  <si>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</si>
  <si>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</si>
  <si>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</si>
  <si>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</si>
  <si>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</si>
  <si>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</si>
  <si>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</si>
  <si>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</si>
  <si>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</si>
  <si>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</si>
  <si>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</si>
  <si>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</si>
  <si>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</si>
  <si>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</si>
  <si>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</si>
  <si>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</si>
  <si>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</si>
  <si>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</si>
  <si>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</si>
  <si>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</si>
  <si>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</si>
  <si>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</si>
  <si>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</si>
  <si>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</si>
  <si>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</si>
  <si>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</si>
  <si>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</si>
  <si>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</si>
  <si>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</si>
  <si>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</si>
  <si>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</si>
  <si>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</si>
  <si>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</si>
  <si>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</si>
  <si>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</si>
  <si>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</si>
  <si>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</si>
  <si>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</si>
  <si>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</si>
  <si>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</si>
  <si>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</si>
  <si>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</si>
  <si>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</si>
  <si>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</si>
  <si>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</si>
  <si>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</si>
  <si>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</si>
  <si>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</si>
  <si>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</si>
  <si>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</si>
  <si>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</si>
  <si>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</si>
  <si>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</si>
  <si>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</si>
  <si>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</si>
  <si>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</si>
  <si>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</si>
  <si>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</si>
  <si>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</si>
  <si>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</si>
  <si>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</si>
  <si>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</si>
  <si>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</si>
  <si>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</si>
  <si>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</si>
  <si>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</si>
  <si>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</si>
  <si>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</si>
  <si>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</si>
  <si>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</si>
  <si>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</si>
  <si>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</si>
  <si>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</si>
  <si>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</si>
  <si>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</si>
  <si>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</si>
  <si>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</si>
  <si>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</si>
  <si>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</si>
  <si>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</si>
  <si>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</si>
  <si>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</si>
  <si>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</si>
  <si>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</si>
  <si>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</si>
  <si>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</si>
  <si>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</si>
  <si>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</si>
  <si>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</si>
  <si>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</si>
  <si>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</si>
  <si>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</si>
  <si>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</si>
  <si>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</si>
  <si>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</si>
  <si>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</si>
  <si>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</si>
  <si>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</si>
  <si>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</si>
  <si>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</si>
  <si>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</si>
  <si>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</si>
  <si>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</si>
  <si>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</si>
  <si>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</si>
  <si>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</si>
  <si>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</si>
  <si>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</si>
  <si>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</si>
  <si>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</si>
  <si>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</si>
  <si>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</si>
  <si>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</si>
  <si>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</si>
  <si>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</si>
  <si>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</si>
  <si>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</si>
  <si>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</si>
  <si>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</si>
  <si>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</si>
  <si>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</si>
  <si>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</si>
  <si>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</si>
  <si>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</si>
  <si>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</si>
  <si>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</si>
  <si>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</si>
  <si>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</si>
  <si>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</si>
  <si>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</si>
  <si>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</si>
  <si>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</si>
  <si>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</si>
  <si>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</si>
  <si>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</si>
  <si>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</si>
  <si>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</si>
  <si>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</si>
  <si>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</si>
  <si>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</si>
  <si>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</si>
  <si>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</si>
  <si>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</si>
  <si>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</si>
  <si>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</si>
  <si>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</si>
  <si>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</si>
  <si>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</si>
  <si>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</si>
  <si>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</si>
  <si>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</si>
  <si>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</si>
  <si>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</si>
  <si>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</si>
  <si>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</si>
  <si>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</si>
  <si>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</si>
  <si>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</si>
  <si>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</si>
  <si>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</si>
  <si>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</si>
  <si>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</si>
  <si>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</si>
  <si>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</si>
  <si>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</si>
  <si>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</si>
  <si>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</si>
  <si>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</si>
  <si>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</si>
  <si>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</si>
  <si>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</si>
  <si>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</si>
  <si>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</si>
  <si>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</si>
  <si>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</si>
  <si>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</si>
  <si>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</si>
  <si>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</si>
  <si>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</si>
  <si>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</si>
  <si>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</si>
  <si>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</si>
  <si>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</si>
  <si>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</si>
  <si>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</si>
  <si>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</si>
  <si>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</si>
  <si>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</si>
  <si>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</si>
  <si>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</si>
  <si>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</si>
  <si>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</si>
  <si>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</si>
  <si>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</si>
  <si>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</si>
  <si>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</si>
  <si>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</si>
  <si>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</si>
  <si>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</si>
  <si>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</si>
  <si>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</si>
  <si>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</si>
  <si>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</si>
  <si>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</si>
  <si>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</si>
  <si>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</si>
  <si>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</si>
  <si>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</si>
  <si>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</si>
  <si>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</si>
  <si>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</si>
  <si>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</si>
  <si>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</si>
  <si>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</si>
  <si>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</si>
  <si>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</si>
  <si>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</si>
  <si>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</si>
  <si>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</si>
  <si>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</si>
  <si>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</si>
  <si>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</si>
  <si>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</si>
  <si>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</si>
  <si>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</si>
  <si>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</si>
  <si>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</si>
  <si>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</si>
  <si>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</si>
  <si>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</si>
  <si>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</si>
  <si>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</si>
  <si>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</si>
  <si>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</si>
  <si>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</si>
  <si>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</si>
  <si>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</si>
  <si>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</si>
  <si>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</si>
  <si>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</si>
  <si>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</si>
  <si>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</si>
  <si>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</si>
  <si>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</si>
  <si>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</si>
  <si>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</si>
  <si>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</si>
  <si>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</si>
  <si>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</si>
  <si>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</si>
  <si>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</si>
  <si>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</si>
  <si>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</si>
  <si>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</si>
  <si>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</si>
  <si>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</si>
  <si>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</si>
  <si>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</si>
  <si>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</si>
  <si>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</si>
  <si>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</si>
  <si>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</si>
  <si>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</si>
  <si>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</si>
  <si>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</si>
  <si>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</si>
  <si>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</si>
  <si>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</si>
  <si>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</si>
  <si>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</si>
  <si>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</si>
  <si>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</si>
  <si>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</si>
  <si>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</si>
  <si>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</si>
  <si>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</si>
  <si>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</si>
  <si>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</si>
  <si>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</si>
  <si>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</si>
  <si>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</si>
  <si>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</si>
  <si>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</si>
  <si>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</si>
  <si>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</si>
  <si>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</si>
  <si>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</si>
  <si>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</si>
  <si>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</si>
  <si>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</si>
  <si>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</si>
  <si>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</si>
  <si>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</si>
  <si>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</si>
  <si>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</si>
  <si>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</si>
  <si>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</si>
  <si>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</si>
  <si>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</si>
  <si>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</si>
  <si>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</si>
  <si>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</si>
  <si>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</si>
  <si>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</si>
  <si>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</si>
  <si>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</si>
  <si>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</si>
  <si>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</si>
  <si>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</si>
  <si>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</si>
  <si>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</si>
  <si>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</si>
  <si>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</si>
  <si>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</si>
  <si>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</si>
  <si>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</si>
  <si>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</si>
  <si>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</si>
  <si>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</si>
  <si>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</si>
  <si>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</si>
  <si>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</si>
  <si>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</si>
  <si>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</si>
  <si>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</si>
  <si>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</si>
  <si>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</si>
  <si>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</si>
  <si>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</si>
  <si>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</si>
  <si>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</si>
  <si>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</si>
  <si>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</si>
  <si>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</si>
  <si>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</si>
  <si>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</si>
  <si>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</si>
  <si>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</si>
  <si>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</si>
  <si>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</si>
  <si>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</si>
  <si>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</si>
  <si>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</si>
  <si>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</si>
  <si>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</si>
  <si>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</si>
  <si>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</si>
  <si>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</si>
  <si>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</si>
  <si>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</si>
  <si>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</si>
  <si>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</si>
  <si>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</si>
  <si>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</si>
  <si>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</si>
  <si>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</si>
  <si>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</si>
  <si>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</si>
  <si>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</si>
  <si>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</si>
  <si>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</si>
  <si>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</si>
  <si>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</si>
  <si>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</si>
  <si>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</si>
  <si>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</si>
  <si>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</si>
  <si>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</si>
  <si>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</si>
  <si>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</si>
  <si>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</si>
  <si>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</si>
  <si>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</si>
  <si>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</si>
  <si>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</si>
  <si>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</si>
  <si>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</si>
  <si>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</si>
  <si>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</si>
  <si>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</si>
  <si>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</si>
  <si>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</si>
  <si>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</si>
  <si>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</si>
  <si>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</si>
  <si>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</si>
  <si>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</si>
  <si>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</si>
  <si>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</si>
  <si>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</si>
  <si>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</si>
  <si>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</si>
  <si>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</si>
  <si>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</si>
  <si>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</si>
  <si>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</si>
  <si>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</si>
  <si>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</si>
  <si>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</si>
  <si>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</si>
  <si>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</si>
  <si>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</si>
  <si>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</si>
  <si>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</si>
  <si>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</si>
  <si>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</si>
  <si>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</si>
  <si>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</si>
  <si>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</si>
  <si>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</si>
  <si>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</si>
  <si>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</si>
  <si>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</si>
  <si>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</si>
  <si>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</si>
  <si>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</si>
  <si>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</si>
  <si>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</si>
  <si>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</si>
  <si>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</si>
  <si>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</si>
  <si>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</si>
  <si>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</si>
  <si>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</si>
  <si>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</si>
  <si>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</si>
  <si>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</si>
  <si>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</si>
  <si>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</si>
  <si>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</si>
  <si>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</si>
  <si>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</si>
  <si>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</si>
  <si>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</si>
  <si>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</si>
  <si>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</si>
  <si>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</si>
  <si>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</si>
  <si>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</si>
  <si>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</si>
  <si>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</si>
  <si>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</si>
  <si>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</si>
  <si>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</si>
  <si>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</si>
  <si>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</si>
  <si>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</si>
  <si>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</si>
  <si>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</si>
  <si>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</si>
  <si>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</si>
  <si>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</si>
  <si>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</si>
  <si>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</si>
  <si>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</si>
  <si>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</si>
  <si>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</si>
  <si>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</si>
  <si>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</si>
  <si>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</si>
  <si>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</si>
  <si>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</si>
  <si>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</si>
  <si>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</si>
  <si>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</si>
  <si>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</si>
  <si>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</si>
  <si>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</si>
  <si>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</si>
  <si>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</si>
  <si>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</si>
  <si>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</si>
  <si>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</si>
  <si>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</si>
  <si>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</si>
  <si>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</si>
  <si>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</si>
  <si>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</si>
  <si>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</si>
  <si>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</si>
  <si>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</si>
  <si>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</si>
  <si>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</si>
  <si>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</si>
  <si>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</si>
  <si>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</si>
  <si>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</si>
  <si>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</si>
  <si>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</si>
  <si>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</si>
  <si>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</si>
  <si>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</si>
  <si>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</si>
  <si>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</si>
  <si>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</si>
  <si>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</si>
  <si>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</si>
  <si>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</si>
  <si>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</si>
  <si>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</si>
  <si>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</si>
  <si>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</si>
  <si>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</si>
  <si>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</si>
  <si>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</si>
  <si>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</si>
  <si>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</si>
  <si>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</si>
  <si>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</si>
  <si>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</si>
  <si>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</si>
  <si>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</si>
  <si>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</si>
  <si>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</si>
  <si>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</si>
  <si>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</si>
  <si>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</si>
  <si>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</si>
  <si>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</si>
  <si>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</si>
  <si>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</si>
  <si>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</si>
  <si>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</si>
  <si>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</si>
  <si>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</si>
  <si>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</si>
  <si>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</si>
  <si>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</si>
  <si>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</si>
  <si>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</si>
  <si>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</si>
  <si>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</si>
  <si>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</si>
  <si>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</si>
  <si>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</si>
  <si>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</si>
  <si>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</si>
  <si>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</si>
  <si>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</si>
  <si>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</si>
  <si>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</si>
  <si>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</si>
  <si>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</si>
  <si>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</si>
  <si>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</si>
  <si>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</si>
  <si>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</si>
  <si>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</si>
  <si>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</si>
  <si>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</si>
  <si>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</si>
  <si>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</si>
  <si>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</si>
  <si>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</si>
  <si>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</si>
  <si>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</si>
  <si>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</si>
  <si>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</si>
  <si>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</si>
  <si>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</si>
  <si>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</si>
  <si>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</si>
  <si>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</si>
  <si>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</si>
  <si>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</si>
  <si>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</si>
  <si>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</si>
  <si>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</si>
  <si>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</si>
  <si>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</si>
  <si>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</si>
  <si>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</si>
  <si>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</si>
  <si>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</si>
  <si>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</si>
  <si>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</si>
  <si>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</si>
  <si>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</si>
  <si>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</si>
  <si>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</si>
  <si>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</si>
  <si>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</si>
  <si>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</si>
  <si>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</si>
  <si>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</si>
  <si>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</si>
  <si>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</si>
  <si>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</si>
  <si>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</si>
  <si>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</si>
  <si>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</si>
  <si>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</si>
  <si>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</si>
  <si>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</si>
  <si>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</si>
  <si>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</si>
  <si>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</si>
  <si>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</si>
  <si>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</si>
  <si>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</si>
  <si>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</si>
  <si>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</si>
  <si>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</si>
  <si>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</si>
  <si>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</si>
  <si>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</si>
  <si>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</si>
  <si>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</si>
  <si>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</si>
  <si>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</si>
  <si>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</si>
  <si>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</si>
  <si>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</si>
  <si>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</si>
  <si>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</si>
  <si>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</si>
  <si>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</si>
  <si>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</si>
  <si>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</si>
  <si>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</si>
  <si>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</si>
  <si>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</si>
  <si>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</si>
  <si>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</si>
  <si>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</si>
  <si>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</si>
  <si>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</si>
  <si>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</si>
  <si>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</si>
  <si>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</si>
  <si>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</si>
  <si>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</si>
  <si>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</si>
  <si>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</si>
  <si>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</si>
  <si>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</si>
  <si>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</si>
  <si>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</si>
  <si>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</si>
  <si>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</si>
  <si>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</si>
  <si>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</si>
  <si>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</si>
  <si>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</si>
  <si>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</si>
  <si>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</si>
  <si>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</si>
  <si>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</si>
  <si>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</si>
  <si>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</si>
  <si>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</si>
  <si>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</si>
  <si>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</si>
  <si>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</si>
  <si>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</si>
  <si>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</si>
  <si>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</si>
  <si>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</si>
  <si>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</si>
  <si>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</si>
  <si>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</si>
  <si>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</si>
  <si>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</si>
  <si>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</si>
  <si>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</si>
  <si>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</si>
  <si>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</si>
  <si>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</si>
  <si>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</si>
  <si>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</si>
  <si>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</si>
  <si>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</si>
  <si>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</si>
  <si>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</si>
  <si>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</si>
  <si>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</si>
  <si>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</si>
  <si>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</si>
  <si>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</si>
  <si>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</si>
  <si>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</si>
  <si>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</si>
  <si>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</si>
  <si>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</si>
  <si>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</si>
  <si>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</si>
  <si>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</si>
  <si>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</si>
  <si>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</si>
  <si>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</si>
  <si>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</si>
  <si>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</si>
  <si>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</si>
  <si>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</si>
  <si>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</si>
  <si>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</si>
  <si>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</si>
  <si>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</si>
  <si>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</si>
  <si>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</si>
  <si>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</si>
  <si>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</si>
  <si>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</si>
  <si>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</si>
  <si>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</si>
  <si>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</si>
  <si>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</si>
  <si>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</si>
  <si>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</si>
  <si>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</si>
  <si>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</si>
  <si>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</si>
  <si>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</si>
  <si>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</si>
  <si>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</si>
  <si>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</si>
  <si>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</si>
  <si>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</si>
  <si>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</si>
  <si>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</si>
  <si>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</si>
  <si>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</si>
  <si>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</si>
  <si>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</si>
  <si>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</si>
  <si>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</si>
  <si>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</si>
  <si>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</si>
  <si>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</si>
  <si>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</si>
  <si>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</si>
  <si>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</si>
  <si>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</si>
  <si>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</si>
  <si>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</si>
  <si>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</si>
  <si>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</si>
  <si>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</si>
  <si>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</si>
  <si>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</si>
  <si>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</si>
  <si>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</si>
  <si>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</si>
  <si>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</si>
  <si>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</si>
  <si>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</si>
  <si>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</si>
  <si>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</si>
  <si>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</si>
  <si>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</si>
  <si>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</si>
  <si>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</si>
  <si>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</si>
  <si>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</si>
  <si>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</si>
  <si>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</si>
  <si>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</si>
  <si>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</si>
  <si>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</si>
  <si>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</si>
  <si>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</si>
  <si>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</si>
  <si>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</si>
  <si>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</si>
  <si>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</si>
  <si>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</si>
  <si>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</si>
  <si>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</si>
  <si>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</si>
  <si>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</si>
  <si>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</si>
  <si>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</si>
  <si>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</si>
  <si>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</si>
  <si>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</si>
  <si>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</si>
  <si>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</si>
  <si>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</si>
  <si>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</si>
  <si>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</si>
  <si>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</si>
  <si>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</si>
  <si>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</si>
  <si>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</si>
  <si>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</si>
  <si>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</si>
  <si>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</si>
  <si>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</si>
  <si>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</si>
  <si>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</si>
  <si>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</si>
  <si>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</si>
  <si>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</si>
  <si>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</si>
  <si>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</si>
  <si>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</si>
  <si>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</si>
  <si>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</si>
  <si>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</si>
  <si>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</si>
  <si>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</si>
  <si>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</si>
  <si>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</si>
  <si>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</si>
  <si>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</si>
  <si>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</si>
  <si>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</si>
  <si>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</si>
  <si>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</si>
  <si>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</si>
  <si>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</si>
  <si>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</si>
  <si>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</si>
  <si>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</si>
  <si>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</si>
  <si>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</si>
  <si>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</si>
  <si>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</si>
  <si>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</si>
  <si>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</si>
  <si>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</si>
  <si>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</si>
  <si>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</si>
  <si>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</si>
  <si>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</si>
  <si>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</si>
  <si>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</si>
  <si>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</si>
  <si>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</si>
  <si>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</si>
  <si>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</si>
  <si>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</si>
  <si>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</si>
  <si>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</si>
  <si>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</si>
  <si>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</si>
  <si>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</si>
  <si>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</si>
  <si>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</si>
  <si>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</si>
  <si>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</si>
  <si>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</si>
  <si>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</si>
  <si>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</si>
  <si>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</si>
  <si>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</si>
  <si>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</si>
  <si>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</si>
  <si>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</si>
  <si>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</si>
  <si>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</si>
  <si>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</si>
  <si>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</si>
  <si>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</si>
  <si>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</si>
  <si>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</si>
  <si>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</si>
  <si>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</si>
  <si>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</si>
  <si>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</si>
  <si>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</si>
  <si>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</si>
  <si>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</si>
  <si>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</si>
  <si>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</si>
  <si>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</si>
  <si>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</si>
  <si>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</si>
  <si>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</si>
  <si>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</si>
  <si>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</si>
  <si>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</si>
  <si>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</si>
  <si>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</si>
  <si>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</si>
  <si>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</si>
  <si>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</si>
  <si>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</si>
  <si>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</si>
  <si>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</si>
  <si>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</si>
  <si>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</si>
  <si>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</si>
  <si>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</si>
  <si>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</si>
  <si>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</si>
  <si>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</si>
  <si>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</si>
  <si>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</si>
  <si>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</si>
  <si>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</si>
  <si>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</si>
  <si>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</si>
  <si>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</si>
  <si>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</si>
  <si>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</si>
  <si>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</si>
  <si>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</si>
  <si>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</si>
  <si>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</si>
  <si>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</si>
  <si>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</si>
  <si>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</si>
  <si>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</si>
  <si>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</si>
  <si>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</si>
  <si>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</si>
  <si>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</si>
  <si>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</si>
  <si>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</si>
  <si>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</si>
  <si>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</si>
  <si>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</si>
  <si>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</si>
  <si>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</si>
  <si>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</si>
  <si>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</si>
  <si>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</si>
  <si>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</si>
  <si>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</si>
  <si>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</si>
  <si>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</si>
  <si>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</si>
  <si>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</si>
  <si>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</si>
  <si>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</si>
  <si>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</si>
  <si>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</si>
  <si>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</si>
  <si>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</si>
  <si>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</si>
  <si>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</si>
  <si>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</si>
  <si>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</si>
  <si>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</si>
  <si>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</si>
  <si>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</si>
  <si>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</si>
  <si>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</si>
  <si>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</si>
  <si>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</si>
  <si>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</si>
  <si>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</si>
  <si>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</si>
  <si>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</si>
  <si>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</si>
  <si>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</si>
  <si>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</si>
  <si>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</si>
  <si>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</si>
  <si>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</si>
  <si>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</si>
  <si>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</si>
  <si>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</si>
  <si>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</si>
  <si>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</si>
  <si>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</si>
  <si>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</si>
  <si>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</si>
  <si>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</si>
  <si>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</si>
  <si>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</si>
  <si>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</si>
  <si>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</si>
  <si>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</si>
  <si>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</si>
  <si>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</si>
  <si>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</si>
  <si>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</si>
  <si>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</si>
  <si>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</si>
  <si>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</si>
  <si>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</si>
  <si>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</si>
  <si>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</si>
  <si>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</si>
  <si>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</si>
  <si>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</si>
  <si>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</si>
  <si>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</si>
  <si>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</si>
  <si>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</si>
  <si>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</si>
  <si>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</si>
  <si>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</si>
  <si>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</si>
  <si>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</si>
  <si>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</si>
  <si>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</si>
  <si>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</si>
  <si>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</si>
  <si>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</si>
  <si>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</si>
  <si>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</si>
  <si>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</si>
  <si>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</si>
  <si>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</si>
  <si>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</si>
  <si>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</si>
  <si>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</si>
  <si>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</si>
  <si>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</si>
  <si>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</si>
  <si>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</si>
  <si>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</si>
  <si>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</si>
  <si>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</si>
  <si>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</si>
  <si>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</si>
  <si>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</si>
  <si>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</si>
  <si>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</si>
  <si>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</si>
  <si>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</si>
  <si>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</si>
  <si>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</si>
  <si>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</si>
  <si>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</si>
  <si>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</si>
  <si>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</si>
  <si>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</si>
  <si>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</si>
  <si>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</si>
  <si>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</si>
  <si>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</si>
  <si>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</si>
  <si>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</si>
  <si>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</si>
  <si>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</si>
  <si>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</si>
  <si>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</si>
  <si>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</si>
  <si>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</si>
  <si>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</si>
  <si>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</si>
  <si>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</si>
  <si>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</si>
  <si>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</si>
  <si>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</si>
  <si>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</si>
  <si>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</si>
  <si>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</si>
  <si>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</si>
  <si>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</si>
  <si>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</si>
  <si>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</si>
  <si>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</si>
  <si>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</si>
  <si>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</si>
  <si>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</si>
  <si>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</si>
  <si>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</si>
  <si>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</si>
  <si>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</si>
  <si>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</si>
  <si>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</si>
  <si>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</si>
  <si>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</si>
  <si>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</si>
  <si>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</si>
  <si>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</si>
  <si>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</si>
  <si>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</si>
  <si>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</si>
  <si>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</si>
  <si>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</si>
  <si>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</si>
  <si>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</si>
  <si>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</si>
  <si>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</si>
  <si>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</si>
  <si>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</si>
  <si>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</si>
  <si>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</si>
  <si>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</si>
  <si>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</si>
  <si>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</si>
  <si>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</si>
  <si>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</si>
  <si>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</si>
  <si>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</si>
  <si>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</si>
  <si>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</si>
  <si>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</si>
  <si>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</si>
  <si>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</si>
  <si>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</si>
  <si>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</si>
  <si>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</si>
  <si>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</si>
  <si>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</si>
  <si>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</si>
  <si>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</si>
  <si>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</si>
  <si>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</si>
  <si>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</si>
  <si>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</si>
  <si>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</si>
  <si>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</si>
  <si>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</si>
  <si>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</si>
  <si>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</si>
  <si>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</si>
  <si>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</si>
  <si>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</si>
  <si>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</si>
  <si>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</si>
  <si>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</si>
  <si>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</si>
  <si>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</si>
  <si>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</si>
  <si>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</si>
  <si>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</si>
  <si>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</si>
  <si>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</si>
  <si>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</si>
  <si>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</si>
  <si>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</si>
  <si>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</si>
  <si>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</si>
  <si>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</si>
  <si>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</si>
  <si>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</si>
  <si>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</si>
  <si>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</si>
  <si>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</si>
  <si>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</si>
  <si>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</si>
  <si>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</si>
  <si>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</si>
  <si>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</si>
  <si>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</si>
  <si>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</si>
  <si>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</si>
  <si>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</si>
  <si>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</si>
  <si>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</si>
  <si>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</si>
  <si>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</si>
  <si>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</si>
  <si>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</si>
  <si>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</si>
  <si>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</si>
  <si>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</si>
  <si>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</si>
  <si>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</si>
  <si>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</si>
  <si>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</si>
  <si>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</si>
  <si>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</si>
  <si>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</si>
  <si>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</si>
  <si>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</si>
  <si>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</si>
  <si>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</si>
  <si>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</si>
  <si>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</si>
  <si>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</si>
  <si>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</si>
  <si>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</si>
  <si>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</si>
  <si>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</si>
  <si>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</si>
  <si>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</si>
  <si>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</si>
  <si>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</si>
  <si>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</si>
  <si>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</si>
  <si>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</si>
  <si>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</si>
  <si>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</si>
  <si>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</si>
  <si>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</si>
  <si>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</si>
  <si>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</si>
  <si>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</si>
  <si>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</si>
  <si>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</si>
  <si>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</si>
  <si>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</si>
  <si>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</si>
  <si>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</si>
  <si>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</si>
  <si>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</si>
  <si>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</si>
  <si>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</si>
  <si>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</si>
  <si>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</si>
  <si>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</si>
  <si>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</si>
  <si>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</si>
  <si>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</si>
  <si>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</si>
  <si>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</si>
  <si>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</si>
  <si>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</si>
  <si>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</si>
  <si>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</si>
  <si>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</si>
  <si>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</si>
  <si>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</si>
  <si>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</si>
  <si>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</si>
  <si>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</si>
  <si>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</si>
  <si>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</si>
  <si>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</si>
  <si>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</si>
  <si>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</si>
  <si>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</si>
  <si>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</si>
  <si>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</si>
  <si>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</si>
  <si>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</si>
  <si>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</si>
  <si>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</si>
  <si>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</si>
  <si>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</si>
  <si>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</si>
  <si>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</si>
  <si>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</si>
  <si>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</si>
  <si>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</si>
  <si>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</si>
  <si>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</si>
  <si>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</si>
  <si>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</si>
  <si>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</si>
  <si>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</si>
  <si>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</si>
  <si>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</si>
  <si>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</si>
  <si>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</si>
  <si>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</si>
  <si>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</si>
  <si>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</si>
  <si>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</si>
  <si>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</si>
  <si>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</si>
  <si>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</si>
  <si>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</si>
  <si>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</si>
  <si>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</si>
  <si>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</si>
  <si>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</si>
  <si>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</si>
  <si>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</si>
  <si>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</si>
  <si>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</si>
  <si>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</si>
  <si>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</si>
  <si>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</si>
  <si>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</si>
  <si>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</si>
  <si>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</si>
  <si>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</si>
  <si>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</si>
  <si>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</si>
  <si>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</si>
  <si>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</si>
  <si>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</si>
  <si>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</si>
  <si>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</si>
  <si>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</si>
  <si>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</si>
  <si>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</si>
  <si>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</si>
  <si>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</si>
  <si>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</si>
  <si>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</si>
  <si>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</si>
  <si>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</si>
  <si>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</si>
  <si>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</si>
  <si>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</si>
  <si>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</si>
  <si>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</si>
  <si>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</si>
  <si>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</si>
  <si>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</si>
  <si>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</si>
  <si>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</si>
  <si>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</si>
  <si>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</si>
  <si>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</si>
  <si>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</si>
  <si>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</si>
  <si>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</si>
  <si>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</si>
  <si>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</si>
  <si>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</si>
  <si>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</si>
  <si>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</si>
  <si>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</si>
  <si>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</si>
  <si>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</si>
  <si>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</si>
  <si>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</si>
  <si>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</si>
  <si>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</si>
  <si>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</si>
  <si>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</si>
  <si>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</si>
  <si>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</si>
  <si>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</si>
  <si>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</si>
  <si>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</si>
  <si>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</si>
  <si>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</si>
  <si>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</si>
  <si>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</si>
  <si>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</si>
  <si>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</si>
  <si>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</si>
  <si>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</si>
  <si>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</si>
  <si>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</si>
  <si>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</si>
  <si>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</si>
  <si>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</si>
  <si>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</si>
  <si>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</si>
  <si>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</si>
  <si>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</si>
  <si>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</si>
  <si>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</si>
  <si>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</si>
  <si>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</si>
  <si>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</si>
  <si>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</si>
  <si>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</si>
  <si>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</si>
  <si>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</si>
  <si>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</si>
  <si>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</si>
  <si>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</si>
  <si>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</si>
  <si>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</si>
  <si>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</si>
  <si>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</si>
  <si>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</si>
  <si>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</si>
  <si>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</si>
  <si>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</si>
  <si>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</si>
  <si>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</si>
  <si>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</si>
  <si>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</si>
  <si>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</si>
  <si>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</si>
  <si>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</si>
  <si>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</si>
  <si>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</si>
  <si>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</si>
  <si>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</si>
  <si>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</si>
  <si>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</si>
  <si>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</si>
  <si>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</si>
  <si>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</si>
  <si>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</si>
  <si>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</si>
  <si>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</si>
  <si>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</si>
  <si>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</si>
  <si>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</si>
  <si>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</si>
  <si>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</si>
  <si>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</si>
  <si>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</si>
  <si>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</si>
  <si>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</si>
  <si>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</si>
  <si>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</si>
  <si>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</si>
  <si>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</si>
  <si>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</si>
  <si>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</si>
  <si>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</si>
  <si>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</si>
  <si>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</si>
  <si>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</si>
  <si>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</si>
  <si>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</si>
  <si>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</si>
  <si>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</si>
  <si>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</si>
  <si>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</si>
  <si>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</si>
  <si>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</si>
  <si>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</si>
  <si>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</si>
  <si>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</si>
  <si>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</si>
  <si>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</si>
  <si>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</si>
  <si>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</si>
  <si>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</si>
  <si>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</si>
  <si>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</si>
  <si>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</si>
  <si>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</si>
  <si>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</si>
  <si>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</si>
  <si>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</si>
  <si>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</si>
  <si>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</si>
  <si>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</si>
  <si>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</si>
  <si>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</si>
  <si>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</si>
  <si>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</si>
  <si>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</si>
  <si>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</si>
  <si>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</si>
  <si>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</si>
  <si>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</si>
  <si>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</si>
  <si>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</si>
  <si>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</si>
  <si>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</si>
  <si>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</si>
  <si>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</si>
  <si>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</si>
  <si>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</si>
  <si>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</si>
  <si>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</si>
  <si>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</si>
  <si>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</si>
  <si>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</si>
  <si>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</si>
  <si>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</si>
  <si>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</si>
  <si>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</si>
  <si>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</si>
  <si>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</si>
  <si>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</si>
  <si>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</si>
  <si>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</si>
  <si>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</si>
  <si>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</si>
  <si>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</si>
  <si>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</si>
  <si>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</si>
  <si>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</si>
  <si>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</si>
  <si>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</si>
  <si>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</si>
  <si>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</si>
  <si>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</si>
  <si>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</si>
  <si>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</si>
  <si>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</si>
  <si>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</si>
  <si>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</si>
  <si>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</si>
  <si>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</si>
  <si>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</si>
  <si>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</si>
  <si>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</si>
  <si>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</si>
  <si>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</si>
  <si>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</si>
  <si>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</si>
  <si>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</si>
  <si>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</si>
  <si>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</si>
  <si>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</si>
  <si>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</si>
  <si>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</si>
  <si>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</si>
  <si>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</si>
  <si>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</si>
  <si>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</si>
  <si>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</si>
  <si>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</si>
  <si>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</si>
  <si>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</si>
  <si>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</si>
  <si>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</si>
  <si>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</si>
  <si>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</si>
  <si>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</si>
  <si>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</si>
  <si>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</si>
  <si>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</si>
  <si>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</si>
  <si>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</si>
  <si>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</si>
  <si>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</si>
  <si>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</si>
  <si>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</si>
  <si>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</si>
  <si>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</si>
  <si>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</si>
  <si>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</si>
  <si>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</si>
  <si>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</si>
  <si>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</si>
  <si>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</si>
  <si>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</si>
  <si>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</si>
  <si>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</si>
  <si>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</si>
  <si>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</si>
  <si>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</si>
  <si>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</si>
  <si>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</si>
  <si>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</si>
  <si>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</si>
  <si>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</si>
  <si>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</si>
  <si>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</si>
  <si>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</si>
  <si>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</si>
  <si>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</si>
  <si>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</si>
  <si>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</si>
  <si>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</si>
  <si>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</si>
  <si>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</si>
  <si>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</si>
  <si>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</si>
  <si>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</si>
  <si>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</si>
  <si>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</si>
  <si>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</si>
  <si>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</si>
  <si>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</si>
  <si>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</si>
  <si>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</si>
  <si>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</si>
  <si>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</si>
  <si>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</si>
  <si>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</si>
  <si>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</si>
  <si>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</si>
  <si>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</si>
  <si>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</si>
  <si>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</si>
  <si>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</si>
  <si>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</si>
  <si>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</si>
  <si>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</si>
  <si>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</si>
  <si>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</si>
  <si>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</si>
  <si>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</si>
  <si>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</si>
  <si>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</si>
  <si>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</si>
  <si>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</si>
  <si>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</si>
  <si>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</si>
  <si>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</si>
  <si>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</si>
  <si>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</si>
  <si>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</si>
  <si>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</si>
  <si>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</si>
  <si>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</si>
  <si>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</si>
  <si>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</si>
  <si>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</si>
  <si>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</si>
  <si>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</si>
  <si>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</si>
  <si>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</si>
  <si>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</si>
  <si>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</si>
  <si>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</si>
  <si>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</si>
  <si>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</si>
  <si>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</si>
  <si>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</si>
  <si>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</si>
  <si>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</si>
  <si>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</si>
  <si>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</si>
  <si>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</si>
  <si>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</si>
  <si>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</si>
  <si>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</si>
  <si>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</si>
  <si>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</si>
  <si>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</si>
  <si>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</si>
  <si>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</si>
  <si>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</si>
  <si>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</si>
  <si>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</si>
  <si>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</si>
  <si>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</si>
  <si>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</si>
  <si>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</si>
  <si>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</si>
  <si>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</si>
  <si>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</si>
  <si>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</si>
  <si>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</si>
  <si>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</si>
  <si>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</si>
  <si>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</si>
  <si>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</si>
  <si>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</si>
  <si>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</si>
  <si>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</si>
  <si>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</si>
  <si>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</si>
  <si>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</si>
  <si>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</si>
  <si>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</si>
  <si>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</si>
  <si>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</si>
  <si>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</si>
  <si>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</si>
  <si>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</si>
  <si>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</si>
  <si>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</si>
  <si>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</si>
  <si>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</si>
  <si>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</si>
  <si>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</si>
  <si>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</si>
  <si>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</si>
  <si>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</si>
  <si>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</si>
  <si>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</si>
  <si>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</si>
  <si>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</si>
  <si>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</si>
  <si>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</si>
  <si>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</si>
  <si>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</si>
  <si>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</si>
  <si>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</si>
  <si>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</si>
  <si>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</si>
  <si>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</si>
  <si>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</si>
  <si>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</si>
  <si>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</si>
  <si>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</si>
  <si>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</si>
  <si>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</si>
  <si>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</si>
  <si>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</si>
  <si>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</si>
  <si>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</si>
  <si>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</si>
  <si>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</si>
  <si>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</si>
  <si>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</si>
  <si>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</si>
  <si>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</si>
  <si>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</si>
  <si>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</si>
  <si>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</si>
  <si>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</si>
  <si>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</si>
  <si>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</si>
  <si>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</si>
  <si>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</si>
  <si>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</si>
  <si>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</si>
  <si>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</si>
  <si>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</si>
  <si>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</si>
  <si>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</si>
  <si>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</si>
  <si>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</si>
  <si>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</si>
  <si>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</si>
  <si>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</si>
  <si>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</si>
  <si>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</si>
  <si>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</si>
  <si>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</si>
  <si>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</si>
  <si>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</si>
  <si>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</si>
  <si>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</si>
  <si>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</si>
  <si>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</si>
  <si>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</si>
  <si>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</si>
  <si>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</si>
  <si>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</si>
  <si>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</si>
  <si>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</si>
  <si>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</si>
  <si>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</si>
  <si>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</si>
  <si>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</si>
  <si>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</si>
  <si>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</si>
  <si>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</si>
  <si>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</si>
  <si>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</si>
  <si>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</si>
  <si>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</si>
  <si>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</si>
  <si>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</si>
  <si>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</si>
  <si>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</si>
  <si>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</si>
  <si>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</si>
  <si>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</si>
  <si>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</si>
  <si>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</si>
  <si>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</si>
  <si>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</si>
  <si>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</si>
  <si>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</si>
  <si>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</si>
  <si>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</si>
  <si>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</si>
  <si>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</si>
  <si>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</si>
  <si>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</si>
  <si>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</si>
  <si>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</si>
  <si>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</si>
  <si>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</si>
  <si>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</si>
  <si>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</si>
  <si>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</si>
  <si>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</si>
  <si>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</si>
  <si>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</si>
  <si>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</si>
  <si>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</si>
  <si>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</si>
  <si>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</si>
  <si>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</si>
  <si>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</si>
  <si>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</si>
  <si>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</si>
  <si>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</si>
  <si>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</si>
  <si>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</si>
  <si>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</si>
  <si>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</si>
  <si>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</si>
  <si>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</si>
  <si>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</si>
  <si>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</si>
  <si>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</si>
  <si>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</si>
  <si>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</si>
  <si>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</si>
  <si>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</si>
  <si>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</si>
  <si>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</si>
  <si>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</si>
  <si>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</si>
  <si>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</si>
  <si>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</si>
  <si>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</si>
  <si>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</si>
  <si>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</si>
  <si>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</si>
  <si>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</si>
  <si>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</si>
  <si>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</si>
  <si>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</si>
  <si>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</si>
  <si>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</si>
  <si>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</si>
  <si>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</si>
  <si>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</si>
  <si>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</si>
  <si>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</si>
  <si>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</si>
  <si>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</si>
  <si>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</si>
  <si>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</si>
  <si>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</si>
  <si>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</si>
  <si>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</si>
  <si>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</si>
  <si>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</si>
  <si>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</si>
  <si>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</si>
  <si>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</si>
  <si>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</si>
  <si>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</si>
  <si>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</si>
  <si>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</si>
  <si>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</si>
  <si>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</si>
  <si>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</si>
  <si>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</si>
  <si>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</si>
  <si>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</si>
  <si>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</si>
  <si>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</si>
  <si>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</si>
  <si>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</si>
  <si>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</si>
  <si>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</si>
  <si>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</si>
  <si>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</si>
  <si>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</si>
  <si>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</si>
  <si>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</si>
  <si>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</si>
  <si>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</si>
  <si>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</si>
  <si>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</si>
  <si>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</si>
  <si>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</si>
  <si>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</si>
  <si>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</si>
  <si>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</si>
  <si>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</si>
  <si>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</si>
  <si>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</si>
  <si>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</si>
  <si>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</si>
  <si>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</si>
  <si>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</si>
  <si>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</si>
  <si>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</si>
  <si>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</si>
  <si>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</si>
  <si>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</si>
  <si>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</si>
  <si>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</si>
  <si>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</si>
  <si>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</si>
  <si>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</si>
  <si>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</si>
  <si>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</si>
  <si>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</si>
  <si>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</si>
  <si>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</si>
  <si>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</si>
  <si>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</si>
  <si>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</si>
  <si>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</si>
  <si>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</si>
  <si>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</si>
  <si>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</si>
  <si>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</si>
  <si>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</si>
  <si>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</si>
  <si>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</si>
  <si>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</si>
  <si>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</si>
  <si>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</si>
  <si>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</si>
  <si>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</si>
  <si>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</si>
  <si>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</si>
  <si>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</si>
  <si>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</si>
  <si>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</si>
  <si>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</si>
  <si>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</si>
  <si>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</si>
  <si>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</si>
  <si>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</si>
  <si>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</si>
  <si>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</si>
  <si>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</si>
  <si>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</si>
  <si>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</si>
  <si>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</si>
  <si>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</si>
  <si>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</si>
  <si>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</si>
  <si>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</si>
  <si>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</si>
  <si>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</si>
  <si>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</si>
  <si>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</si>
  <si>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</si>
  <si>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</si>
  <si>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</si>
  <si>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</si>
  <si>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</si>
  <si>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</si>
  <si>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</si>
  <si>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</si>
  <si>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</si>
  <si>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</si>
  <si>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</si>
  <si>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</si>
  <si>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</si>
  <si>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</si>
  <si>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</si>
  <si>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</si>
  <si>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</si>
  <si>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</si>
  <si>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</si>
  <si>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</si>
  <si>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</si>
  <si>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</si>
  <si>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</si>
  <si>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</si>
  <si>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</si>
  <si>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</si>
  <si>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</si>
  <si>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</si>
  <si>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</si>
  <si>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</si>
  <si>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</si>
  <si>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</si>
  <si>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</si>
  <si>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</si>
  <si>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</si>
  <si>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</si>
  <si>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</si>
  <si>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</si>
  <si>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</si>
  <si>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</si>
  <si>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</si>
  <si>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</si>
  <si>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</si>
  <si>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</si>
  <si>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</si>
  <si>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</si>
  <si>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</si>
  <si>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</si>
  <si>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</si>
  <si>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</si>
  <si>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</si>
  <si>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</si>
  <si>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</si>
  <si>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</si>
  <si>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</si>
  <si>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</si>
  <si>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</si>
  <si>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</si>
  <si>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</si>
  <si>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</si>
  <si>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</si>
  <si>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</si>
  <si>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</si>
  <si>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</si>
  <si>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</si>
  <si>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</si>
  <si>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</si>
  <si>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</si>
  <si>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</si>
  <si>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</si>
  <si>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</si>
  <si>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</si>
  <si>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</si>
  <si>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</si>
  <si>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</si>
  <si>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</si>
  <si>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</si>
  <si>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</si>
  <si>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</si>
  <si>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</si>
  <si>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</si>
  <si>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</si>
  <si>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</si>
  <si>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</si>
  <si>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</si>
  <si>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</si>
  <si>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</si>
  <si>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</si>
  <si>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</si>
  <si>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</si>
  <si>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</si>
  <si>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</si>
  <si>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</si>
  <si>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</si>
  <si>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</si>
  <si>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</si>
  <si>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</si>
  <si>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</si>
  <si>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</si>
  <si>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</si>
  <si>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</si>
  <si>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</si>
  <si>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</si>
  <si>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</si>
  <si>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</si>
  <si>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</si>
  <si>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</si>
  <si>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</si>
  <si>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</si>
  <si>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</si>
  <si>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</si>
  <si>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</si>
  <si>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</si>
  <si>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</si>
  <si>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</si>
  <si>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</si>
  <si>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</si>
  <si>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</si>
  <si>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</si>
  <si>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</si>
  <si>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</si>
  <si>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</si>
  <si>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</si>
  <si>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</si>
  <si>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</si>
  <si>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</si>
  <si>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</si>
  <si>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</si>
  <si>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</si>
  <si>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</si>
  <si>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</si>
  <si>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</si>
  <si>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</si>
  <si>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</si>
  <si>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</si>
  <si>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</si>
  <si>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</si>
  <si>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</si>
  <si>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</si>
  <si>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</si>
  <si>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</si>
  <si>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</si>
  <si>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</si>
  <si>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</si>
  <si>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</si>
  <si>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</si>
  <si>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</si>
  <si>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</si>
  <si>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</si>
  <si>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</si>
  <si>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</si>
  <si>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</si>
  <si>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</si>
  <si>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</si>
  <si>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</si>
  <si>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</si>
  <si>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</si>
  <si>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</si>
  <si>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</si>
  <si>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</si>
  <si>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</si>
  <si>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</si>
  <si>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</si>
  <si>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</si>
  <si>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</si>
  <si>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</si>
  <si>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</si>
  <si>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</si>
  <si>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</si>
  <si>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</si>
  <si>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</si>
  <si>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</si>
  <si>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</si>
  <si>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</si>
  <si>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</si>
  <si>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</si>
  <si>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</si>
  <si>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</si>
  <si>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</si>
  <si>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</si>
  <si>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</si>
  <si>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</si>
  <si>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</si>
  <si>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</si>
  <si>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</si>
  <si>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</si>
  <si>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</si>
  <si>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</si>
  <si>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</si>
  <si>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</si>
  <si>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</si>
  <si>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</si>
  <si>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</si>
  <si>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</si>
  <si>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</si>
  <si>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</si>
  <si>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</si>
  <si>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</si>
  <si>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</si>
  <si>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</si>
  <si>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</si>
  <si>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</si>
  <si>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</si>
  <si>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</si>
  <si>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</si>
  <si>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</si>
  <si>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</si>
  <si>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</si>
  <si>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</si>
  <si>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</si>
  <si>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</si>
  <si>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</si>
  <si>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</si>
  <si>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</si>
  <si>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</si>
  <si>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</si>
  <si>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</si>
  <si>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</si>
  <si>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</si>
  <si>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</si>
  <si>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</si>
  <si>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</si>
  <si>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</si>
  <si>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</si>
  <si>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</si>
  <si>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</si>
  <si>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</si>
  <si>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</si>
  <si>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</si>
  <si>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</si>
  <si>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</si>
  <si>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</si>
  <si>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</si>
  <si>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</si>
  <si>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</si>
  <si>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</si>
  <si>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</si>
  <si>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</si>
  <si>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</si>
  <si>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</si>
  <si>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</si>
  <si>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</si>
  <si>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</si>
  <si>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</si>
  <si>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</si>
  <si>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</si>
  <si>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</si>
  <si>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</si>
  <si>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</si>
  <si>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</si>
  <si>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</si>
  <si>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</si>
  <si>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</si>
  <si>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</si>
  <si>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</si>
  <si>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</si>
  <si>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</si>
  <si>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</si>
  <si>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</si>
  <si>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</si>
  <si>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</si>
  <si>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</si>
  <si>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</si>
  <si>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</si>
  <si>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</si>
  <si>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</si>
  <si>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</si>
  <si>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</si>
  <si>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</si>
  <si>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</si>
  <si>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</si>
  <si>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</si>
  <si>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</si>
  <si>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</si>
  <si>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</si>
  <si>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</si>
  <si>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</si>
  <si>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</si>
  <si>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</si>
  <si>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</si>
  <si>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</si>
  <si>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</si>
  <si>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</si>
  <si>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</si>
  <si>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</si>
  <si>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</si>
  <si>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</si>
  <si>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</si>
  <si>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</si>
  <si>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</si>
  <si>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</si>
  <si>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</si>
  <si>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</si>
  <si>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</si>
  <si>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</si>
  <si>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</si>
  <si>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</si>
  <si>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</si>
  <si>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</si>
  <si>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</si>
  <si>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</si>
  <si>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</si>
  <si>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</si>
  <si>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</si>
  <si>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</si>
  <si>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</si>
  <si>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</si>
  <si>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</si>
  <si>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</si>
  <si>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</si>
  <si>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</si>
  <si>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</si>
  <si>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</si>
  <si>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</si>
  <si>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</si>
  <si>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</si>
  <si>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</si>
  <si>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</si>
  <si>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</si>
  <si>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</si>
  <si>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</si>
  <si>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</si>
  <si>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</si>
  <si>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</si>
  <si>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</si>
  <si>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</si>
  <si>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</si>
  <si>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</si>
  <si>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</si>
  <si>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</si>
  <si>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</si>
  <si>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</si>
  <si>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</si>
  <si>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</si>
  <si>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</si>
  <si>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</si>
  <si>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</si>
  <si>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</si>
  <si>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</si>
  <si>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</si>
  <si>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</si>
  <si>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</si>
  <si>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</si>
  <si>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</si>
  <si>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</si>
  <si>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</si>
  <si>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</si>
  <si>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</si>
  <si>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</si>
  <si>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</si>
  <si>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</si>
  <si>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</si>
  <si>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</si>
  <si>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</si>
  <si>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</si>
  <si>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</si>
  <si>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</si>
  <si>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</si>
  <si>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</si>
  <si>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</si>
  <si>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</si>
  <si>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</si>
  <si>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</si>
  <si>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</si>
  <si>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</si>
  <si>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</si>
  <si>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</si>
  <si>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</si>
  <si>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</si>
  <si>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</si>
  <si>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</si>
  <si>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</si>
  <si>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</si>
  <si>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</si>
  <si>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</si>
  <si>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</si>
  <si>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</si>
  <si>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</si>
  <si>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</si>
  <si>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</si>
  <si>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</si>
  <si>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</si>
  <si>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</si>
  <si>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</si>
  <si>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</si>
  <si>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</si>
  <si>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</si>
  <si>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</si>
  <si>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</si>
  <si>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</si>
  <si>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</si>
  <si>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</si>
  <si>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</si>
  <si>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</si>
  <si>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</si>
  <si>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</si>
  <si>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</si>
  <si>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</si>
  <si>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</si>
  <si>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</si>
  <si>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</si>
  <si>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</si>
  <si>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</si>
  <si>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</si>
  <si>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</si>
  <si>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</si>
  <si>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</si>
  <si>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</si>
  <si>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</si>
  <si>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</si>
  <si>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</si>
  <si>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</si>
  <si>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</si>
  <si>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</si>
  <si>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</si>
  <si>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</si>
  <si>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</si>
  <si>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</si>
  <si>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</si>
  <si>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</si>
  <si>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</si>
  <si>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</si>
  <si>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</si>
  <si>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</si>
  <si>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</si>
  <si>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</si>
  <si>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</si>
  <si>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</si>
  <si>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</si>
  <si>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</si>
  <si>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</si>
  <si>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</si>
  <si>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</si>
  <si>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</si>
  <si>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</si>
  <si>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</si>
  <si>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</si>
  <si>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</si>
  <si>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</si>
  <si>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</si>
  <si>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</si>
  <si>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</si>
  <si>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</si>
  <si>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</si>
  <si>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</si>
  <si>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</si>
  <si>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</si>
  <si>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</si>
  <si>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</si>
  <si>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</si>
  <si>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</si>
  <si>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</si>
  <si>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</si>
  <si>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</si>
  <si>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</si>
  <si>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</si>
  <si>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</si>
  <si>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</si>
  <si>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</si>
  <si>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</si>
  <si>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</si>
  <si>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</si>
  <si>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</si>
  <si>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</si>
  <si>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</si>
  <si>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</si>
  <si>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</si>
  <si>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</si>
  <si>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</si>
  <si>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</si>
  <si>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</si>
  <si>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</si>
  <si>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</si>
  <si>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</si>
  <si>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</si>
  <si>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</si>
  <si>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</si>
  <si>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</si>
  <si>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</si>
  <si>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</si>
  <si>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</si>
  <si>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</si>
  <si>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</si>
  <si>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</si>
  <si>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</si>
  <si>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</si>
  <si>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</si>
  <si>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</si>
  <si>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</si>
  <si>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</si>
  <si>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</si>
  <si>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</si>
  <si>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</si>
  <si>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</si>
  <si>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</si>
  <si>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</si>
  <si>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</si>
  <si>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</si>
  <si>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</si>
  <si>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</si>
  <si>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</si>
  <si>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</si>
  <si>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</si>
  <si>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</si>
  <si>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</si>
  <si>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</si>
  <si>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</si>
  <si>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</si>
  <si>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</si>
  <si>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</si>
  <si>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</si>
  <si>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</si>
  <si>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</si>
  <si>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</si>
  <si>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</si>
  <si>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</si>
  <si>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</si>
  <si>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</si>
  <si>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</si>
  <si>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</si>
  <si>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</si>
  <si>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</si>
  <si>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</si>
  <si>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</si>
  <si>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</si>
  <si>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</si>
  <si>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</si>
  <si>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</si>
  <si>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</si>
  <si>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</si>
  <si>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</si>
  <si>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</si>
  <si>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</si>
  <si>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</si>
  <si>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</si>
  <si>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</si>
  <si>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</si>
  <si>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</si>
  <si>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</si>
  <si>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</si>
  <si>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</si>
  <si>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</si>
  <si>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</si>
  <si>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</si>
  <si>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</si>
  <si>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</si>
  <si>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</si>
  <si>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</si>
  <si>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</si>
  <si>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</si>
  <si>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</si>
  <si>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</si>
  <si>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</si>
  <si>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</si>
  <si>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</si>
  <si>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</si>
  <si>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</si>
  <si>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</si>
  <si>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</si>
  <si>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</si>
  <si>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</si>
  <si>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</si>
  <si>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</si>
  <si>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</si>
  <si>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</si>
  <si>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</si>
  <si>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</si>
  <si>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</si>
  <si>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</si>
  <si>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</si>
  <si>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</si>
  <si>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</si>
  <si>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</si>
  <si>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</si>
  <si>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</si>
  <si>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</si>
  <si>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</si>
  <si>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</si>
  <si>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</si>
  <si>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</si>
  <si>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</si>
  <si>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</si>
  <si>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</si>
  <si>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</si>
  <si>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</si>
  <si>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</si>
  <si>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</si>
  <si>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</si>
  <si>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</si>
  <si>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</si>
  <si>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</si>
  <si>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</si>
  <si>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</si>
  <si>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</si>
  <si>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</si>
  <si>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</si>
  <si>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</si>
  <si>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</si>
  <si>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</si>
  <si>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</si>
  <si>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</si>
  <si>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</si>
  <si>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</si>
  <si>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</si>
  <si>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</si>
  <si>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</si>
  <si>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</si>
  <si>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</si>
  <si>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</si>
  <si>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</si>
  <si>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</si>
  <si>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</si>
  <si>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</si>
  <si>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</si>
  <si>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</si>
  <si>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</si>
  <si>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</si>
  <si>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</si>
  <si>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</si>
  <si>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</si>
  <si>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</si>
  <si>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</si>
  <si>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</si>
  <si>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</si>
  <si>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</si>
  <si>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</si>
  <si>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</si>
  <si>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</si>
  <si>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</si>
  <si>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</si>
  <si>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</si>
  <si>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</si>
  <si>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</si>
  <si>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</si>
  <si>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</si>
  <si>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</si>
  <si>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</si>
  <si>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</si>
  <si>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</si>
  <si>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</si>
  <si>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</si>
  <si>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</si>
  <si>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</si>
  <si>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</si>
  <si>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</si>
  <si>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</si>
  <si>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</si>
  <si>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</si>
  <si>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</si>
  <si>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</si>
  <si>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</si>
  <si>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</si>
  <si>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</si>
  <si>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</si>
  <si>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</si>
  <si>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</si>
  <si>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</si>
  <si>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</si>
  <si>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</si>
  <si>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</si>
  <si>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</si>
  <si>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</si>
  <si>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</si>
  <si>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</si>
  <si>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</si>
  <si>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</si>
  <si>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</si>
  <si>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</si>
  <si>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</si>
  <si>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</si>
  <si>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</si>
  <si>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</si>
  <si>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</si>
  <si>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</si>
  <si>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</si>
  <si>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</si>
  <si>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</si>
  <si>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</si>
  <si>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</si>
  <si>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</si>
  <si>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</si>
  <si>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</si>
  <si>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</si>
  <si>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</si>
  <si>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</si>
  <si>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</si>
  <si>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</si>
  <si>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</si>
  <si>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</si>
  <si>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</si>
  <si>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</si>
  <si>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</si>
  <si>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</si>
  <si>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</si>
  <si>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</si>
  <si>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</si>
  <si>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</si>
  <si>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</si>
  <si>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</si>
  <si>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</si>
  <si>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</si>
  <si>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</si>
  <si>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</si>
  <si>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</si>
  <si>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</si>
  <si>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</si>
  <si>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</si>
  <si>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</si>
  <si>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</si>
  <si>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</si>
  <si>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</si>
  <si>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</si>
  <si>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</si>
  <si>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</si>
  <si>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</si>
  <si>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</si>
  <si>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</si>
  <si>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</si>
  <si>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</si>
  <si>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</si>
  <si>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</si>
  <si>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</si>
  <si>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</si>
  <si>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</si>
  <si>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</si>
  <si>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</si>
  <si>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</si>
  <si>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</si>
  <si>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</si>
  <si>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</si>
  <si>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</si>
  <si>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</si>
  <si>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</si>
  <si>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</si>
  <si>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</si>
  <si>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</si>
  <si>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</si>
  <si>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</si>
  <si>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</si>
  <si>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</si>
  <si>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</si>
  <si>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</si>
  <si>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</si>
  <si>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</si>
  <si>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</si>
  <si>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</si>
  <si>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</si>
  <si>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</si>
  <si>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</si>
  <si>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</si>
  <si>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</si>
  <si>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</si>
  <si>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</si>
  <si>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</si>
  <si>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</si>
  <si>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</si>
  <si>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</si>
  <si>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</si>
  <si>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</si>
  <si>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</si>
  <si>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</si>
  <si>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</si>
  <si>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</si>
  <si>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</si>
  <si>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</si>
  <si>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</si>
  <si>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</si>
  <si>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</si>
  <si>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</si>
  <si>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</si>
  <si>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</si>
  <si>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</si>
  <si>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</si>
  <si>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</si>
  <si>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</si>
  <si>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</si>
  <si>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</si>
  <si>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</si>
  <si>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</si>
  <si>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</si>
  <si>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</si>
  <si>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</si>
  <si>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</si>
  <si>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</si>
  <si>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</si>
  <si>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</si>
  <si>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</si>
  <si>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</si>
  <si>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</si>
  <si>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</si>
  <si>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</si>
  <si>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</si>
  <si>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</si>
  <si>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</si>
  <si>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</si>
  <si>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</si>
  <si>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</si>
  <si>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</si>
  <si>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</si>
  <si>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</si>
  <si>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</si>
  <si>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</si>
  <si>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</si>
  <si>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</si>
  <si>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</si>
  <si>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</si>
  <si>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</si>
  <si>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</si>
  <si>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</si>
  <si>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</si>
  <si>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</si>
  <si>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</si>
  <si>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</si>
  <si>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</si>
  <si>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</si>
  <si>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</si>
  <si>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</si>
  <si>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</si>
  <si>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</si>
  <si>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</si>
  <si>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</si>
  <si>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</si>
  <si>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</si>
  <si>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</si>
  <si>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</si>
  <si>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</si>
  <si>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</si>
  <si>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</si>
  <si>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</si>
  <si>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</si>
  <si>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</si>
  <si>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</si>
  <si>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</si>
  <si>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</si>
  <si>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</si>
  <si>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</si>
  <si>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</si>
  <si>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</si>
  <si>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</si>
  <si>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</si>
  <si>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</si>
  <si>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</si>
  <si>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</si>
  <si>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</si>
  <si>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</si>
  <si>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</si>
  <si>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</si>
  <si>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</si>
  <si>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</si>
  <si>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</si>
  <si>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</si>
  <si>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</si>
  <si>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</si>
  <si>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</si>
  <si>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</si>
  <si>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</si>
  <si>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</si>
  <si>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</si>
  <si>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</si>
  <si>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</si>
  <si>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</si>
  <si>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</si>
  <si>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</si>
  <si>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</si>
  <si>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</si>
  <si>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</si>
  <si>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</si>
  <si>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</si>
  <si>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</si>
  <si>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</si>
  <si>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</si>
  <si>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</si>
  <si>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</si>
  <si>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</si>
  <si>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</si>
  <si>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</si>
  <si>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</si>
  <si>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</si>
  <si>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</si>
  <si>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</si>
  <si>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</si>
  <si>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</si>
  <si>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</si>
  <si>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</si>
  <si>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</si>
  <si>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</si>
  <si>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</si>
  <si>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</si>
  <si>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</si>
  <si>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</si>
  <si>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</si>
  <si>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</si>
  <si>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</si>
  <si>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</si>
  <si>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</si>
  <si>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</si>
  <si>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</si>
  <si>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</si>
  <si>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</si>
  <si>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</si>
  <si>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</si>
  <si>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</si>
  <si>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</si>
  <si>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</si>
  <si>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</si>
  <si>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</si>
  <si>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</si>
  <si>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</si>
  <si>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</si>
  <si>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</si>
  <si>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</si>
  <si>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</si>
  <si>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</si>
  <si>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</si>
  <si>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</si>
  <si>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</si>
  <si>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</si>
  <si>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</si>
  <si>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</si>
  <si>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</si>
  <si>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</si>
  <si>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</si>
  <si>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</si>
  <si>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</si>
  <si>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</si>
  <si>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</si>
  <si>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</si>
  <si>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</si>
  <si>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</si>
  <si>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</si>
  <si>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</si>
  <si>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</si>
  <si>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</si>
  <si>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</si>
  <si>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</si>
  <si>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</si>
  <si>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</si>
  <si>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</si>
  <si>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</si>
  <si>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</si>
  <si>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</si>
  <si>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</si>
  <si>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</si>
  <si>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</si>
  <si>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</si>
  <si>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</si>
  <si>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</si>
  <si>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</si>
  <si>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</si>
  <si>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</si>
  <si>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</si>
  <si>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</si>
  <si>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</si>
  <si>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</si>
  <si>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</si>
  <si>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</si>
  <si>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</si>
  <si>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</si>
  <si>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</si>
  <si>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</si>
  <si>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</si>
  <si>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</si>
  <si>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</si>
  <si>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</si>
  <si>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</si>
  <si>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</si>
  <si>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</si>
  <si>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</si>
  <si>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</si>
  <si>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</si>
  <si>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</si>
  <si>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</si>
  <si>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</si>
  <si>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</si>
  <si>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</si>
  <si>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</si>
  <si>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</si>
  <si>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</si>
  <si>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</si>
  <si>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</si>
  <si>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</si>
  <si>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</si>
  <si>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</si>
  <si>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</si>
  <si>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</si>
  <si>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</si>
  <si>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</si>
  <si>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</si>
  <si>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</si>
  <si>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</si>
  <si>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</si>
  <si>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</si>
  <si>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</si>
  <si>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</si>
  <si>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</si>
  <si>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</si>
  <si>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</si>
  <si>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</si>
  <si>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</si>
  <si>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</si>
  <si>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</si>
  <si>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</si>
  <si>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</si>
  <si>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</si>
  <si>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</si>
  <si>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</si>
  <si>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</si>
  <si>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</si>
  <si>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</si>
  <si>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</si>
  <si>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</si>
  <si>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</si>
  <si>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</si>
  <si>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</si>
  <si>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</si>
  <si>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</si>
  <si>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</si>
  <si>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</si>
  <si>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</si>
  <si>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</si>
  <si>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</si>
  <si>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</si>
  <si>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</si>
  <si>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</si>
  <si>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</si>
  <si>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</si>
  <si>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</si>
  <si>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</si>
  <si>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</si>
  <si>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</si>
  <si>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</si>
  <si>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</si>
  <si>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</si>
  <si>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</si>
  <si>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</si>
  <si>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</si>
  <si>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</si>
  <si>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</si>
  <si>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</si>
  <si>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</si>
  <si>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</si>
  <si>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</si>
  <si>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</si>
  <si>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</si>
  <si>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</si>
  <si>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</si>
  <si>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</si>
  <si>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</si>
  <si>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</si>
  <si>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</si>
  <si>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</si>
  <si>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</si>
  <si>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</si>
  <si>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</si>
  <si>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</si>
  <si>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</si>
  <si>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</si>
  <si>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</si>
  <si>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</si>
  <si>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</si>
  <si>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</si>
  <si>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</si>
  <si>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</si>
  <si>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</si>
  <si>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</si>
  <si>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</si>
  <si>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</si>
  <si>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</si>
  <si>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</si>
  <si>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</si>
  <si>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</si>
  <si>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</si>
  <si>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</si>
  <si>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</si>
  <si>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</si>
  <si>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</si>
  <si>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</si>
  <si>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</si>
  <si>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</si>
  <si>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</si>
  <si>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</si>
  <si>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</si>
  <si>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</si>
  <si>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</si>
  <si>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</si>
  <si>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</si>
  <si>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</si>
  <si>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</si>
  <si>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</si>
  <si>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</si>
  <si>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</si>
  <si>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</si>
  <si>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</si>
  <si>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</si>
  <si>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</si>
  <si>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</si>
  <si>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</si>
  <si>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</si>
  <si>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</si>
  <si>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</si>
  <si>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</si>
  <si>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</si>
  <si>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</si>
  <si>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</si>
  <si>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</si>
  <si>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</si>
  <si>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</si>
  <si>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</si>
  <si>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</si>
  <si>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</si>
  <si>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</si>
  <si>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</si>
  <si>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</si>
  <si>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</si>
  <si>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</si>
  <si>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</si>
  <si>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</si>
  <si>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</si>
  <si>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</si>
  <si>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</si>
  <si>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</si>
  <si>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</si>
  <si>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</si>
  <si>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</si>
  <si>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</si>
  <si>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</si>
  <si>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</si>
  <si>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</si>
  <si>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</si>
  <si>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</si>
  <si>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</si>
  <si>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</si>
  <si>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</si>
  <si>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</si>
  <si>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</si>
  <si>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</si>
  <si>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</si>
  <si>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</si>
  <si>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</si>
  <si>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</si>
  <si>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</si>
  <si>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</si>
  <si>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</si>
  <si>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</si>
  <si>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</si>
  <si>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</si>
  <si>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</si>
  <si>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</si>
  <si>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</si>
  <si>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</si>
  <si>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</si>
  <si>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</si>
  <si>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</si>
  <si>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</si>
  <si>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</si>
  <si>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</si>
  <si>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</si>
  <si>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</si>
  <si>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</si>
  <si>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</si>
  <si>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</si>
  <si>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</si>
  <si>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</si>
  <si>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</si>
  <si>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</si>
  <si>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</si>
  <si>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</si>
  <si>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</si>
  <si>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</si>
  <si>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</si>
  <si>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</si>
  <si>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</si>
  <si>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</si>
  <si>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</si>
  <si>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</si>
  <si>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</si>
  <si>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</si>
  <si>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</si>
  <si>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</si>
  <si>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</si>
  <si>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</si>
  <si>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</si>
  <si>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</si>
  <si>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</si>
  <si>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</si>
  <si>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</si>
  <si>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</si>
  <si>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</si>
  <si>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</si>
  <si>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</si>
  <si>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</si>
  <si>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</si>
  <si>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</si>
  <si>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</si>
  <si>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</si>
  <si>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</si>
  <si>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</si>
  <si>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</si>
  <si>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</si>
  <si>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</si>
  <si>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</si>
  <si>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</si>
  <si>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</si>
  <si>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</si>
  <si>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</si>
  <si>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</si>
  <si>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</si>
  <si>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</si>
  <si>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</si>
  <si>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</si>
  <si>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</si>
  <si>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</si>
  <si>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</si>
  <si>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</si>
  <si>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</si>
  <si>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</si>
  <si>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</si>
  <si>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</si>
  <si>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</si>
  <si>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</si>
  <si>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</si>
  <si>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</si>
  <si>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</si>
  <si>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</si>
  <si>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</si>
  <si>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</si>
  <si>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</si>
  <si>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</si>
  <si>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</si>
  <si>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</si>
  <si>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</si>
  <si>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</si>
  <si>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</si>
  <si>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</si>
  <si>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</si>
  <si>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</si>
  <si>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</si>
  <si>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</si>
  <si>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</si>
  <si>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</si>
  <si>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</si>
  <si>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</si>
  <si>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</si>
  <si>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</si>
  <si>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</si>
  <si>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</si>
  <si>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</si>
  <si>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</si>
  <si>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</si>
  <si>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</si>
  <si>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</si>
  <si>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</si>
  <si>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</si>
  <si>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</si>
  <si>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</si>
  <si>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</si>
  <si>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</si>
  <si>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</si>
  <si>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</si>
  <si>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</si>
  <si>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</si>
  <si>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</si>
  <si>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</si>
  <si>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</si>
  <si>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</si>
  <si>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</si>
  <si>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</si>
  <si>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</si>
  <si>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</si>
  <si>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</si>
  <si>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</si>
  <si>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</si>
  <si>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</si>
  <si>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</si>
  <si>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</si>
  <si>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</si>
  <si>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</si>
  <si>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</si>
  <si>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</si>
  <si>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</si>
  <si>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</si>
  <si>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</si>
  <si>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</si>
  <si>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</si>
  <si>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</si>
  <si>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</si>
  <si>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</si>
  <si>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</si>
  <si>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</si>
  <si>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</si>
  <si>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</si>
  <si>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</si>
  <si>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</si>
  <si>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</si>
  <si>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</si>
  <si>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</si>
  <si>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</si>
  <si>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</si>
  <si>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</si>
  <si>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</si>
  <si>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</si>
  <si>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</si>
  <si>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</si>
  <si>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</si>
  <si>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</si>
  <si>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</si>
  <si>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</si>
  <si>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</si>
  <si>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</si>
  <si>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</si>
  <si>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</si>
  <si>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</si>
  <si>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</si>
  <si>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</si>
  <si>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</si>
  <si>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</si>
  <si>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</si>
  <si>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</si>
  <si>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</si>
  <si>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</si>
  <si>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</si>
  <si>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</si>
  <si>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</si>
  <si>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</si>
  <si>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</si>
  <si>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</si>
  <si>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</si>
  <si>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</si>
  <si>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</si>
  <si>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</si>
  <si>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</si>
  <si>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</si>
  <si>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</si>
  <si>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</si>
  <si>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</si>
  <si>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</si>
  <si>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</si>
  <si>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</si>
  <si>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</si>
  <si>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</si>
  <si>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</si>
  <si>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</si>
  <si>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</si>
  <si>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</si>
  <si>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</si>
  <si>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</si>
  <si>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</si>
  <si>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</si>
  <si>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</si>
  <si>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</si>
  <si>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</si>
  <si>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</si>
  <si>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</si>
  <si>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</si>
  <si>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</si>
  <si>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</si>
  <si>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</si>
  <si>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</si>
  <si>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</si>
  <si>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</si>
  <si>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</si>
  <si>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</si>
  <si>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</si>
  <si>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</si>
  <si>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</si>
  <si>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</si>
  <si>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</si>
  <si>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</si>
  <si>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</si>
  <si>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</si>
  <si>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</si>
  <si>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</si>
  <si>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</si>
  <si>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</si>
  <si>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</si>
  <si>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</si>
  <si>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</si>
  <si>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</si>
  <si>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</si>
  <si>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</si>
  <si>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</si>
  <si>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</si>
  <si>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</si>
  <si>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</si>
  <si>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</si>
  <si>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</si>
  <si>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</si>
  <si>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</si>
  <si>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</si>
  <si>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</si>
  <si>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</si>
  <si>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</si>
  <si>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</si>
  <si>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</si>
  <si>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</si>
  <si>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</si>
  <si>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</si>
  <si>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</si>
  <si>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</si>
  <si>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</si>
  <si>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</si>
  <si>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</si>
  <si>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</si>
  <si>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</si>
  <si>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</si>
  <si>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</si>
  <si>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</si>
  <si>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</si>
  <si>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</si>
  <si>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</si>
  <si>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</si>
  <si>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</si>
  <si>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</si>
  <si>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</si>
  <si>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</si>
  <si>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</si>
  <si>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</si>
  <si>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</si>
  <si>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</si>
  <si>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</si>
  <si>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</si>
  <si>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</si>
  <si>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</si>
  <si>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</si>
  <si>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</si>
  <si>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</si>
  <si>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</si>
  <si>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</si>
  <si>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</si>
  <si>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</si>
  <si>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</si>
  <si>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</si>
  <si>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</si>
  <si>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</si>
  <si>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</si>
  <si>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</si>
  <si>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</si>
  <si>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</si>
  <si>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</si>
  <si>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</si>
  <si>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</si>
  <si>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</si>
  <si>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</si>
  <si>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</si>
  <si>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</si>
  <si>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</si>
  <si>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</si>
  <si>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</si>
  <si>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</si>
  <si>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</si>
  <si>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</si>
  <si>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</si>
  <si>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</si>
  <si>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</si>
  <si>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</si>
  <si>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</si>
  <si>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</si>
  <si>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</si>
  <si>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</si>
  <si>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</si>
  <si>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</si>
  <si>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</si>
  <si>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</si>
  <si>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</si>
  <si>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</si>
  <si>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</si>
  <si>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</si>
  <si>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</si>
  <si>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</si>
  <si>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</si>
  <si>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</si>
  <si>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</si>
  <si>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</si>
  <si>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</si>
  <si>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</si>
  <si>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</si>
  <si>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</si>
  <si>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</si>
  <si>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</si>
  <si>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</si>
  <si>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</si>
  <si>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</si>
  <si>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</si>
  <si>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</si>
  <si>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</si>
  <si>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</si>
  <si>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</si>
  <si>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</si>
  <si>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</si>
  <si>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</si>
  <si>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</si>
  <si>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</si>
  <si>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</si>
  <si>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</si>
  <si>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</si>
  <si>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</si>
  <si>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</si>
  <si>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</si>
  <si>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</si>
  <si>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</si>
  <si>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</si>
  <si>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</si>
  <si>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</si>
  <si>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</si>
  <si>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</si>
  <si>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</si>
  <si>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</si>
  <si>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</si>
  <si>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</si>
  <si>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</si>
  <si>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</si>
  <si>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</si>
  <si>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</si>
  <si>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</si>
  <si>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</si>
  <si>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</si>
  <si>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</si>
  <si>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</si>
  <si>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</si>
  <si>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</si>
  <si>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</si>
  <si>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</si>
  <si>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</si>
  <si>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</si>
  <si>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</si>
  <si>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</si>
  <si>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</si>
  <si>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</si>
  <si>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</si>
  <si>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</si>
  <si>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</si>
  <si>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</si>
  <si>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</si>
  <si>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</si>
  <si>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</si>
  <si>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</si>
  <si>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</si>
  <si>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</si>
  <si>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</si>
  <si>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</si>
  <si>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</si>
  <si>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</si>
  <si>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</si>
  <si>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</si>
  <si>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</si>
  <si>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</si>
  <si>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</si>
  <si>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</si>
  <si>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</si>
  <si>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</si>
  <si>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</si>
  <si>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</si>
  <si>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</si>
  <si>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</si>
  <si>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</si>
  <si>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</si>
  <si>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</si>
  <si>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</si>
  <si>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</si>
  <si>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</si>
  <si>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</si>
  <si>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</si>
  <si>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</si>
  <si>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</si>
  <si>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</si>
  <si>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</si>
  <si>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</si>
  <si>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</si>
  <si>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</si>
  <si>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</si>
  <si>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</si>
  <si>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</si>
  <si>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</si>
  <si>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</si>
  <si>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</si>
  <si>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</si>
  <si>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</si>
  <si>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</si>
  <si>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</si>
  <si>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</si>
  <si>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</si>
  <si>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</si>
  <si>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</si>
  <si>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</si>
  <si>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</si>
  <si>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</si>
  <si>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</si>
  <si>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</si>
  <si>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</si>
  <si>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</si>
  <si>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</si>
  <si>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</si>
  <si>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</si>
  <si>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</si>
  <si>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</si>
  <si>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</si>
  <si>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</si>
  <si>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</si>
  <si>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</si>
  <si>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</si>
  <si>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</si>
  <si>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</si>
  <si>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</si>
  <si>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</si>
  <si>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</si>
  <si>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</si>
  <si>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</si>
  <si>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</si>
  <si>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</si>
  <si>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</si>
  <si>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</si>
  <si>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</si>
  <si>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</si>
  <si>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</si>
  <si>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</si>
  <si>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</si>
  <si>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</si>
  <si>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</si>
  <si>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</si>
  <si>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</si>
  <si>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</si>
  <si>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</si>
  <si>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</si>
  <si>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</si>
  <si>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</si>
  <si>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</si>
  <si>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</si>
  <si>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</si>
  <si>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</si>
  <si>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</si>
  <si>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</si>
  <si>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</si>
  <si>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</si>
  <si>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</si>
  <si>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</si>
  <si>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</si>
  <si>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</si>
  <si>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</si>
  <si>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</si>
  <si>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</si>
  <si>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</si>
  <si>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</si>
  <si>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</si>
  <si>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</si>
  <si>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</si>
  <si>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</si>
  <si>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</si>
  <si>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</si>
  <si>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</si>
  <si>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</si>
  <si>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</si>
  <si>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</si>
  <si>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</si>
  <si>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</si>
  <si>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</si>
  <si>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</si>
  <si>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</si>
  <si>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</si>
  <si>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</si>
  <si>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</si>
  <si>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</si>
  <si>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</si>
  <si>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</si>
  <si>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</si>
  <si>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</si>
  <si>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</si>
  <si>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</si>
  <si>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</si>
  <si>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</si>
  <si>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</si>
  <si>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</si>
  <si>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</si>
  <si>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</si>
  <si>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</si>
  <si>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</si>
  <si>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</si>
  <si>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</si>
  <si>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</si>
  <si>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</si>
  <si>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</si>
  <si>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</si>
  <si>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</si>
  <si>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</si>
  <si>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</si>
  <si>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</si>
  <si>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</si>
  <si>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</si>
  <si>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</si>
  <si>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</si>
  <si>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</si>
  <si>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</si>
  <si>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</si>
  <si>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</si>
  <si>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</si>
  <si>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</si>
  <si>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</si>
  <si>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</si>
  <si>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</si>
  <si>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</si>
  <si>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</si>
  <si>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</si>
  <si>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</si>
  <si>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</si>
  <si>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</si>
  <si>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</si>
  <si>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</si>
  <si>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</si>
  <si>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</si>
  <si>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</si>
  <si>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</si>
  <si>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</si>
  <si>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</si>
  <si>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</si>
  <si>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</si>
  <si>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</si>
  <si>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</si>
  <si>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</si>
  <si>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</si>
  <si>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</si>
  <si>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</si>
  <si>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</si>
  <si>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</si>
  <si>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</si>
  <si>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</si>
  <si>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</si>
  <si>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</si>
  <si>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</si>
  <si>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</si>
  <si>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</si>
  <si>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</si>
  <si>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</si>
  <si>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</si>
  <si>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</si>
  <si>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</si>
  <si>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</si>
  <si>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</si>
  <si>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</si>
  <si>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</si>
  <si>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</si>
  <si>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</si>
  <si>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</si>
  <si>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</si>
  <si>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</si>
  <si>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</si>
  <si>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</si>
  <si>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</si>
  <si>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</si>
  <si>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</si>
  <si>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</si>
  <si>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</si>
  <si>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</si>
  <si>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</si>
  <si>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</si>
  <si>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</si>
  <si>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</si>
  <si>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</si>
  <si>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</si>
  <si>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</si>
  <si>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</si>
  <si>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</si>
  <si>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</si>
  <si>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</si>
  <si>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</si>
  <si>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</si>
  <si>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</si>
  <si>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</si>
  <si>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</si>
  <si>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</si>
  <si>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</si>
  <si>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</si>
  <si>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</si>
  <si>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</si>
  <si>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</si>
  <si>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</si>
  <si>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</si>
  <si>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</si>
  <si>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</si>
  <si>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</si>
  <si>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</si>
  <si>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</si>
  <si>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</si>
  <si>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</si>
  <si>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</si>
  <si>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</si>
  <si>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</si>
  <si>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</si>
  <si>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</si>
  <si>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</si>
  <si>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</si>
  <si>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</si>
  <si>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</si>
  <si>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</si>
  <si>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</si>
  <si>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</si>
  <si>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</si>
  <si>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</si>
  <si>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</si>
  <si>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</si>
  <si>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</si>
  <si>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</si>
  <si>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</si>
  <si>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</si>
  <si>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</si>
  <si>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</si>
  <si>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</si>
  <si>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</si>
  <si>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</si>
  <si>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</si>
  <si>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</si>
  <si>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</si>
  <si>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</si>
  <si>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</si>
  <si>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</si>
  <si>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</si>
  <si>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</si>
  <si>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</si>
  <si>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</si>
  <si>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</si>
  <si>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</si>
  <si>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</si>
  <si>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</si>
  <si>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</si>
  <si>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</si>
  <si>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</si>
  <si>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</si>
  <si>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</si>
  <si>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</si>
  <si>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</si>
  <si>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</si>
  <si>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</si>
  <si>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</si>
  <si>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</si>
  <si>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</si>
  <si>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</si>
  <si>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</si>
  <si>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</si>
  <si>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</si>
  <si>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</si>
  <si>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</si>
  <si>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</si>
  <si>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</si>
  <si>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</si>
  <si>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</si>
  <si>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</si>
  <si>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</si>
  <si>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</si>
  <si>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</si>
  <si>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</si>
  <si>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</si>
  <si>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</si>
  <si>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</si>
  <si>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</si>
  <si>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</si>
  <si>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</si>
  <si>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</si>
  <si>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</si>
  <si>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</si>
  <si>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</si>
  <si>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</si>
  <si>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</si>
  <si>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</si>
  <si>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</si>
  <si>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</si>
  <si>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</si>
  <si>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</si>
  <si>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</si>
  <si>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</si>
  <si>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</si>
  <si>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</si>
  <si>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</si>
  <si>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</si>
  <si>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</si>
  <si>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</si>
  <si>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</si>
  <si>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</si>
  <si>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</si>
  <si>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</si>
  <si>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</si>
  <si>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</si>
  <si>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</si>
  <si>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</si>
  <si>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</si>
  <si>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</si>
  <si>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</si>
  <si>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</si>
  <si>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</si>
  <si>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</si>
  <si>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</si>
  <si>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</si>
  <si>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</si>
  <si>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</si>
  <si>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</si>
  <si>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</si>
  <si>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</si>
  <si>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</si>
  <si>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</si>
  <si>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</si>
  <si>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</si>
  <si>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</si>
  <si>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</si>
  <si>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</si>
  <si>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</si>
  <si>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</si>
  <si>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</si>
  <si>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</si>
  <si>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</si>
  <si>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</si>
  <si>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</si>
  <si>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</si>
  <si>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</si>
  <si>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</si>
  <si>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</si>
  <si>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</si>
  <si>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</si>
  <si>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</si>
  <si>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</si>
  <si>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</si>
  <si>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</si>
  <si>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</si>
  <si>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</si>
  <si>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</si>
  <si>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</si>
  <si>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</si>
  <si>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</si>
  <si>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</si>
  <si>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</si>
  <si>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</si>
  <si>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</si>
  <si>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</si>
  <si>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</si>
  <si>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</si>
  <si>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</si>
  <si>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</si>
  <si>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</si>
  <si>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</si>
  <si>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</si>
  <si>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</si>
  <si>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</si>
  <si>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</si>
  <si>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</si>
  <si>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</si>
  <si>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</si>
  <si>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</si>
  <si>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</si>
  <si>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</si>
  <si>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</si>
  <si>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</si>
  <si>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</si>
  <si>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</si>
  <si>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</si>
  <si>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</si>
  <si>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</si>
  <si>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</si>
  <si>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</si>
  <si>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</si>
  <si>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</si>
  <si>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</si>
  <si>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</si>
  <si>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</si>
  <si>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</si>
  <si>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</si>
  <si>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</si>
  <si>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</si>
  <si>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</si>
  <si>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</si>
  <si>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</si>
  <si>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</si>
  <si>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</si>
  <si>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</si>
  <si>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</si>
  <si>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</si>
  <si>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</si>
  <si>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</si>
  <si>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</si>
  <si>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</si>
  <si>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</si>
  <si>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</si>
  <si>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</si>
  <si>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</si>
  <si>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</si>
  <si>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</si>
  <si>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</si>
  <si>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</si>
  <si>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</si>
  <si>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</si>
  <si>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</si>
  <si>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</si>
  <si>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</si>
  <si>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</si>
  <si>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</si>
  <si>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</si>
  <si>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</si>
  <si>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</si>
  <si>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</si>
  <si>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</si>
  <si>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</si>
  <si>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</si>
  <si>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</si>
  <si>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</si>
  <si>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</si>
  <si>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</si>
  <si>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</si>
  <si>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</si>
  <si>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</si>
  <si>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</si>
  <si>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</si>
  <si>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</si>
  <si>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</si>
  <si>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</si>
  <si>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</si>
  <si>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</si>
  <si>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</si>
  <si>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</si>
  <si>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</si>
  <si>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</si>
  <si>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</si>
  <si>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</si>
  <si>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</si>
  <si>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</si>
  <si>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</si>
  <si>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</si>
  <si>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</si>
  <si>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</si>
  <si>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</si>
  <si>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</si>
  <si>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</si>
  <si>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</si>
  <si>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</si>
  <si>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</si>
  <si>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</si>
  <si>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</si>
  <si>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</si>
  <si>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</si>
  <si>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</si>
  <si>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</si>
  <si>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</si>
  <si>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</si>
  <si>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</si>
  <si>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</si>
  <si>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</si>
  <si>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</si>
  <si>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</si>
  <si>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</si>
  <si>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</si>
  <si>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</si>
  <si>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</si>
  <si>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</si>
  <si>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</si>
  <si>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</si>
  <si>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</si>
  <si>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</si>
  <si>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</si>
  <si>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</si>
  <si>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</si>
  <si>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</si>
  <si>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</si>
  <si>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</si>
  <si>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</si>
  <si>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</si>
  <si>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</si>
  <si>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</si>
  <si>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</si>
  <si>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</si>
  <si>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</si>
  <si>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</si>
  <si>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</si>
  <si>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</si>
  <si>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</si>
  <si>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</si>
  <si>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</si>
  <si>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</si>
  <si>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</si>
  <si>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</si>
  <si>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</si>
  <si>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</si>
  <si>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</si>
  <si>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</si>
  <si>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</si>
  <si>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</si>
  <si>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</si>
  <si>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</si>
  <si>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</si>
  <si>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</si>
  <si>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</si>
  <si>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</si>
  <si>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</si>
  <si>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</si>
  <si>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</si>
  <si>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</si>
  <si>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</si>
  <si>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</si>
  <si>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</si>
  <si>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</si>
  <si>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</si>
  <si>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</si>
  <si>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</si>
  <si>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</si>
  <si>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</si>
  <si>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</si>
  <si>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</si>
  <si>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</si>
  <si>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</si>
  <si>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</si>
  <si>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</si>
  <si>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</si>
  <si>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</si>
  <si>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</si>
  <si>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</si>
  <si>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</si>
  <si>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</si>
  <si>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</si>
  <si>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</si>
  <si>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</si>
  <si>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</si>
  <si>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</si>
  <si>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</si>
  <si>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</si>
  <si>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</si>
  <si>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</si>
  <si>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</si>
  <si>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</si>
  <si>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</si>
  <si>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</si>
  <si>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</si>
  <si>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</si>
  <si>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</si>
  <si>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</si>
  <si>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</si>
  <si>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</si>
  <si>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</si>
  <si>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</si>
  <si>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</si>
  <si>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</si>
  <si>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</si>
  <si>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</si>
  <si>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</si>
  <si>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</si>
  <si>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</si>
  <si>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</si>
  <si>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</si>
  <si>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</si>
  <si>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</si>
  <si>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</si>
  <si>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</si>
  <si>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</si>
  <si>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</si>
  <si>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</si>
  <si>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</si>
  <si>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</si>
  <si>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</si>
  <si>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</si>
  <si>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</si>
  <si>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</si>
  <si>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</si>
  <si>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</si>
  <si>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</si>
  <si>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</si>
  <si>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</si>
  <si>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</si>
  <si>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</si>
  <si>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</si>
  <si>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</si>
  <si>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</si>
  <si>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</si>
  <si>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</si>
  <si>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</si>
  <si>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</si>
  <si>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</si>
  <si>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</si>
  <si>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</si>
  <si>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</si>
  <si>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</si>
  <si>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</si>
  <si>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</si>
  <si>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</si>
  <si>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</si>
  <si>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</si>
  <si>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</si>
  <si>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</si>
  <si>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</si>
  <si>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</si>
  <si>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</si>
  <si>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</si>
  <si>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</si>
  <si>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</si>
  <si>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</si>
  <si>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</si>
  <si>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</si>
  <si>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</si>
  <si>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</si>
  <si>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</si>
  <si>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</si>
  <si>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</si>
  <si>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</si>
  <si>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</si>
  <si>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</si>
  <si>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</si>
  <si>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</si>
  <si>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</si>
  <si>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</si>
  <si>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</si>
  <si>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</si>
  <si>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</si>
  <si>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</si>
  <si>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</si>
  <si>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</si>
  <si>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</si>
  <si>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</si>
  <si>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</si>
  <si>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</si>
  <si>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</si>
  <si>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</si>
  <si>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</si>
  <si>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</si>
  <si>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</si>
  <si>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</si>
  <si>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</si>
  <si>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</si>
  <si>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</si>
  <si>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</si>
  <si>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</si>
  <si>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</si>
  <si>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</si>
  <si>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</si>
  <si>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</si>
  <si>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</si>
  <si>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</si>
  <si>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</si>
  <si>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</si>
  <si>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</si>
  <si>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</si>
  <si>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</si>
  <si>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</si>
  <si>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</si>
  <si>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</si>
  <si>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</si>
  <si>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</si>
  <si>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</si>
  <si>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</si>
  <si>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</si>
  <si>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</si>
  <si>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</si>
  <si>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</si>
  <si>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</si>
  <si>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</si>
  <si>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</si>
  <si>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</si>
  <si>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</si>
  <si>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</si>
  <si>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</si>
  <si>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</si>
  <si>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</si>
  <si>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</si>
  <si>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</si>
  <si>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</si>
  <si>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</si>
  <si>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</si>
  <si>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</si>
  <si>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</si>
  <si>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</si>
  <si>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</si>
  <si>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</si>
  <si>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</si>
  <si>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</si>
  <si>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</si>
  <si>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</si>
  <si>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</si>
  <si>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</si>
  <si>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</si>
  <si>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</si>
  <si>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</si>
  <si>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</si>
  <si>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</si>
  <si>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</si>
  <si>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</si>
  <si>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</si>
  <si>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</si>
  <si>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</si>
  <si>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</si>
  <si>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</si>
  <si>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</si>
  <si>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</si>
  <si>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</si>
  <si>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</si>
  <si>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</si>
  <si>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</si>
  <si>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</si>
  <si>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</si>
  <si>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</si>
  <si>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</si>
  <si>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</si>
  <si>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</si>
  <si>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</si>
  <si>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</si>
  <si>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</si>
  <si>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</si>
  <si>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</si>
  <si>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</si>
  <si>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</si>
  <si>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</si>
  <si>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</si>
  <si>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</si>
  <si>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</si>
  <si>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</si>
  <si>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</si>
  <si>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</si>
  <si>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</si>
  <si>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</si>
  <si>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</si>
  <si>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</si>
  <si>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</si>
  <si>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</si>
  <si>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</si>
  <si>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</si>
  <si>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</si>
  <si>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</si>
  <si>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</si>
  <si>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</si>
  <si>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</si>
  <si>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</si>
  <si>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</si>
  <si>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</si>
  <si>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</si>
  <si>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</si>
  <si>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</si>
  <si>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</si>
  <si>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</si>
  <si>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</si>
  <si>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</si>
  <si>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</si>
  <si>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</si>
  <si>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</si>
  <si>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</si>
  <si>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</si>
  <si>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</si>
  <si>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</si>
  <si>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</si>
  <si>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</si>
  <si>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</si>
  <si>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</si>
  <si>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</si>
  <si>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</si>
  <si>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</si>
  <si>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</si>
  <si>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</si>
  <si>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</si>
  <si>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</si>
  <si>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</si>
  <si>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</si>
  <si>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</si>
  <si>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</si>
  <si>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</si>
  <si>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</si>
  <si>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</si>
  <si>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</si>
  <si>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</si>
  <si>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</si>
  <si>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</si>
  <si>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</si>
  <si>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</si>
  <si>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</si>
  <si>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</si>
  <si>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</si>
  <si>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</si>
  <si>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</si>
  <si>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</si>
  <si>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</si>
  <si>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</si>
  <si>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</si>
  <si>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</si>
  <si>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</si>
  <si>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</si>
  <si>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</si>
  <si>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</si>
  <si>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</si>
  <si>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</si>
  <si>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</si>
  <si>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</si>
  <si>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</si>
  <si>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</si>
  <si>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</si>
  <si>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</si>
  <si>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</si>
  <si>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</si>
  <si>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</si>
  <si>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</si>
  <si>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</si>
  <si>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</si>
  <si>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</si>
  <si>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</si>
  <si>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</si>
  <si>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</si>
  <si>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</si>
  <si>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</si>
  <si>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</si>
  <si>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</si>
  <si>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</si>
  <si>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</si>
  <si>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</si>
  <si>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</si>
  <si>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</si>
  <si>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</si>
  <si>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</si>
  <si>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</si>
  <si>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</si>
  <si>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</si>
  <si>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</si>
  <si>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</si>
  <si>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</si>
  <si>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</si>
  <si>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</si>
  <si>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</si>
  <si>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</si>
  <si>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</si>
  <si>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</si>
  <si>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</si>
  <si>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</si>
  <si>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</si>
  <si>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</si>
  <si>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</si>
  <si>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</si>
  <si>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</si>
  <si>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</si>
  <si>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</si>
  <si>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</si>
  <si>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</si>
  <si>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</si>
  <si>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</si>
  <si>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</si>
  <si>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</si>
  <si>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</si>
  <si>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</si>
  <si>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</si>
  <si>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</si>
  <si>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</si>
  <si>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</si>
  <si>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</si>
  <si>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</si>
  <si>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</si>
  <si>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</si>
  <si>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</si>
  <si>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</si>
  <si>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</si>
  <si>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</si>
  <si>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</si>
  <si>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</si>
  <si>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</si>
  <si>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</si>
  <si>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</si>
  <si>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</si>
  <si>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</si>
  <si>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</si>
  <si>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</si>
  <si>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</si>
  <si>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</si>
  <si>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</si>
  <si>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</si>
  <si>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</si>
  <si>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</si>
  <si>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</si>
  <si>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</si>
  <si>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</si>
  <si>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</si>
  <si>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</si>
  <si>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</si>
  <si>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</si>
  <si>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</si>
  <si>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</si>
  <si>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</si>
  <si>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</si>
  <si>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</si>
  <si>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</si>
  <si>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</si>
  <si>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</si>
  <si>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</si>
  <si>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</si>
  <si>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</si>
  <si>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</si>
  <si>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</si>
  <si>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</si>
  <si>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</si>
  <si>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</si>
  <si>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</si>
  <si>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</si>
  <si>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</si>
  <si>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</si>
  <si>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</si>
  <si>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</si>
  <si>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</si>
  <si>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</si>
  <si>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</si>
  <si>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</si>
  <si>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</si>
  <si>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</si>
  <si>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</si>
  <si>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</si>
  <si>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</si>
  <si>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</si>
  <si>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</si>
  <si>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</si>
  <si>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</si>
  <si>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</si>
  <si>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</si>
  <si>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</si>
  <si>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</si>
  <si>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</si>
  <si>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</si>
  <si>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</si>
  <si>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</si>
  <si>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</si>
  <si>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</si>
  <si>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</si>
  <si>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</si>
  <si>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</si>
  <si>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</si>
  <si>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</si>
  <si>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</si>
  <si>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</si>
  <si>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</si>
  <si>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</si>
  <si>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</si>
  <si>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</si>
  <si>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</si>
  <si>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</si>
  <si>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</si>
  <si>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</si>
  <si>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</si>
  <si>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</si>
  <si>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</si>
  <si>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</si>
  <si>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</si>
  <si>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</si>
  <si>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</si>
  <si>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</si>
  <si>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</si>
  <si>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</si>
  <si>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</si>
  <si>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</si>
  <si>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</si>
  <si>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</si>
  <si>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</si>
  <si>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</si>
  <si>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</si>
  <si>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</si>
  <si>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</si>
  <si>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</si>
  <si>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</si>
  <si>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</si>
  <si>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</si>
  <si>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</si>
  <si>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</si>
  <si>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</si>
  <si>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</si>
  <si>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</si>
  <si>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</si>
  <si>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</si>
  <si>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</si>
  <si>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</si>
  <si>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</si>
  <si>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</si>
  <si>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</si>
  <si>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</si>
  <si>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</si>
  <si>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</si>
  <si>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</si>
  <si>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</si>
  <si>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</si>
  <si>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</si>
  <si>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</si>
  <si>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</si>
  <si>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</si>
  <si>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</si>
  <si>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</si>
  <si>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</si>
  <si>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</si>
  <si>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</si>
  <si>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</si>
  <si>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</si>
  <si>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</si>
  <si>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</si>
  <si>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</si>
  <si>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</si>
  <si>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</si>
  <si>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</si>
  <si>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</si>
  <si>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</si>
  <si>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</si>
  <si>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</si>
  <si>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</si>
  <si>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</si>
  <si>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</si>
  <si>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</si>
  <si>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</si>
  <si>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</si>
  <si>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</si>
  <si>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</si>
  <si>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</si>
  <si>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</si>
  <si>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</si>
  <si>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</si>
  <si>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</si>
  <si>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</si>
  <si>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</si>
  <si>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</si>
  <si>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</si>
  <si>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</si>
  <si>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</si>
  <si>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</si>
  <si>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</si>
  <si>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</si>
  <si>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</si>
  <si>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</si>
  <si>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</si>
  <si>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</si>
  <si>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</si>
  <si>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</si>
  <si>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</si>
  <si>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</si>
  <si>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</si>
  <si>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</si>
  <si>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</si>
  <si>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</si>
  <si>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</si>
  <si>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</si>
  <si>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</si>
  <si>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</si>
  <si>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</si>
  <si>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</si>
  <si>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</si>
  <si>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</si>
  <si>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</si>
  <si>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</si>
  <si>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</si>
  <si>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</si>
  <si>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</si>
  <si>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</si>
  <si>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</si>
  <si>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</si>
  <si>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</si>
  <si>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</si>
  <si>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</si>
  <si>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</si>
  <si>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</si>
  <si>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</si>
  <si>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</si>
  <si>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</si>
  <si>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</si>
  <si>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</si>
  <si>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</si>
  <si>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</si>
  <si>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</si>
  <si>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</si>
  <si>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</si>
  <si>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</si>
  <si>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</si>
  <si>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</si>
  <si>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</si>
  <si>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</si>
  <si>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</si>
  <si>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</si>
  <si>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</si>
  <si>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</si>
  <si>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</si>
  <si>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</si>
  <si>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</si>
  <si>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</si>
  <si>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</si>
  <si>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</si>
  <si>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</si>
  <si>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</si>
  <si>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</si>
  <si>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</si>
  <si>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</si>
  <si>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</si>
  <si>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</si>
  <si>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</si>
  <si>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</si>
  <si>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</si>
  <si>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</si>
  <si>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</si>
  <si>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</si>
  <si>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</si>
  <si>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</si>
  <si>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</si>
  <si>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</si>
  <si>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</si>
  <si>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</si>
  <si>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</si>
  <si>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</si>
  <si>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</si>
  <si>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</si>
  <si>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</si>
  <si>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</si>
  <si>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</si>
  <si>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</si>
  <si>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</si>
  <si>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</si>
  <si>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</si>
  <si>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</si>
  <si>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</si>
  <si>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</si>
  <si>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</si>
  <si>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</si>
  <si>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</si>
  <si>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</si>
  <si>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</si>
  <si>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</si>
  <si>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</si>
  <si>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</si>
  <si>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</si>
  <si>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</si>
  <si>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</si>
  <si>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</si>
  <si>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</si>
  <si>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</si>
  <si>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</si>
  <si>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</si>
  <si>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</si>
  <si>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</si>
  <si>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</si>
  <si>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</si>
  <si>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</si>
  <si>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</si>
  <si>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</si>
  <si>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</si>
  <si>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</si>
  <si>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</si>
  <si>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</si>
  <si>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</si>
  <si>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</si>
  <si>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</si>
  <si>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</si>
  <si>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</si>
  <si>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</si>
  <si>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</si>
  <si>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</si>
  <si>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</si>
  <si>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</si>
  <si>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</si>
  <si>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</si>
  <si>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</si>
  <si>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</si>
  <si>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</si>
  <si>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</si>
  <si>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</si>
  <si>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</si>
  <si>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</si>
  <si>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</si>
  <si>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</si>
  <si>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</si>
  <si>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</si>
  <si>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</si>
  <si>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</si>
  <si>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</si>
  <si>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</si>
  <si>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</si>
  <si>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</si>
  <si>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</si>
  <si>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</si>
  <si>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</si>
  <si>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</si>
  <si>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</si>
  <si>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</si>
  <si>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</si>
  <si>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</si>
  <si>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</si>
  <si>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</si>
  <si>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</si>
  <si>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</si>
  <si>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</si>
  <si>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</si>
  <si>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</si>
  <si>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</si>
  <si>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</si>
  <si>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</si>
  <si>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</si>
  <si>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</si>
  <si>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</si>
  <si>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</si>
  <si>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</si>
  <si>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</si>
  <si>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</si>
  <si>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</si>
  <si>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</si>
  <si>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</si>
  <si>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</si>
  <si>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</si>
  <si>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</si>
  <si>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</si>
  <si>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</si>
  <si>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</si>
  <si>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</si>
  <si>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</si>
  <si>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</si>
  <si>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</si>
  <si>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</si>
  <si>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</si>
  <si>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</si>
  <si>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</si>
  <si>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</si>
  <si>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</si>
  <si>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</si>
  <si>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</si>
  <si>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</si>
  <si>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</si>
  <si>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</si>
  <si>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</si>
  <si>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</si>
  <si>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</si>
  <si>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</si>
  <si>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</si>
  <si>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</si>
  <si>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</si>
  <si>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</si>
  <si>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</si>
  <si>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</si>
  <si>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</si>
  <si>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</si>
  <si>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</si>
  <si>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</si>
  <si>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</si>
  <si>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</si>
  <si>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</si>
  <si>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</si>
  <si>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</si>
  <si>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</si>
  <si>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</si>
  <si>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</si>
  <si>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</si>
  <si>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</si>
  <si>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</si>
  <si>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</si>
  <si>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</si>
  <si>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</si>
  <si>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</si>
  <si>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</si>
  <si>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</si>
  <si>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</si>
  <si>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</si>
  <si>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</si>
  <si>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</si>
  <si>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</si>
  <si>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</si>
  <si>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</si>
  <si>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</si>
  <si>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</si>
  <si>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</si>
  <si>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</si>
  <si>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</si>
  <si>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</si>
  <si>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</si>
  <si>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</si>
  <si>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</si>
  <si>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</si>
  <si>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</si>
  <si>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</si>
  <si>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</si>
  <si>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</si>
  <si>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</si>
  <si>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</si>
  <si>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</si>
  <si>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</si>
  <si>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</si>
  <si>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</si>
  <si>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</si>
  <si>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</si>
  <si>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</si>
  <si>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</si>
  <si>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</si>
  <si>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</si>
  <si>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</si>
  <si>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</si>
  <si>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</si>
  <si>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</si>
  <si>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</si>
  <si>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</si>
  <si>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</si>
  <si>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</si>
  <si>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</si>
  <si>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</si>
  <si>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</si>
  <si>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</si>
  <si>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</si>
  <si>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</si>
  <si>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</si>
  <si>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</si>
  <si>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</si>
  <si>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</si>
  <si>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</si>
  <si>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</si>
  <si>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</si>
  <si>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</si>
  <si>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</si>
  <si>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</si>
  <si>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</si>
  <si>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</si>
  <si>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</si>
  <si>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</si>
  <si>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</si>
  <si>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</si>
  <si>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</si>
  <si>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</si>
  <si>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</si>
  <si>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</si>
  <si>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</si>
  <si>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</si>
  <si>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</si>
  <si>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</si>
  <si>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</si>
  <si>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</si>
  <si>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</si>
  <si>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</si>
  <si>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</si>
  <si>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</si>
  <si>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</si>
  <si>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</si>
  <si>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</si>
  <si>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</si>
  <si>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</si>
  <si>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</si>
  <si>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</si>
  <si>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</si>
  <si>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</si>
  <si>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</si>
  <si>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</si>
  <si>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</si>
  <si>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</si>
  <si>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</si>
  <si>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</si>
  <si>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</si>
  <si>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</si>
  <si>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</si>
  <si>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</si>
  <si>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</si>
  <si>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</si>
  <si>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</si>
  <si>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</si>
  <si>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</si>
  <si>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</si>
  <si>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</si>
  <si>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</si>
  <si>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</si>
  <si>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</si>
  <si>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</si>
  <si>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</si>
  <si>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</si>
  <si>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</si>
  <si>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</si>
  <si>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</si>
  <si>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</si>
  <si>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</si>
  <si>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</si>
  <si>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</si>
  <si>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</si>
  <si>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</si>
  <si>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</si>
  <si>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</si>
  <si>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</si>
  <si>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</si>
  <si>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</si>
  <si>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</si>
  <si>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</si>
  <si>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</si>
  <si>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</si>
  <si>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</si>
  <si>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</si>
  <si>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</si>
  <si>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</si>
  <si>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</si>
  <si>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</si>
  <si>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</si>
  <si>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</si>
  <si>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</si>
  <si>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</si>
  <si>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</si>
  <si>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</si>
  <si>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</si>
  <si>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</si>
  <si>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</si>
  <si>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</si>
  <si>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</si>
  <si>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</si>
  <si>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</si>
  <si>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</si>
  <si>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</si>
  <si>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</si>
  <si>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</si>
  <si>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</si>
  <si>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</si>
  <si>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</si>
  <si>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</si>
  <si>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</si>
  <si>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</si>
  <si>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</si>
  <si>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</si>
  <si>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</si>
  <si>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</si>
  <si>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</si>
  <si>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</si>
  <si>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</si>
  <si>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</si>
  <si>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</si>
  <si>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</si>
  <si>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</si>
  <si>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</si>
  <si>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</si>
  <si>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</si>
  <si>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</si>
  <si>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</si>
  <si>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</si>
  <si>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</si>
  <si>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</si>
  <si>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</si>
  <si>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</si>
  <si>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</si>
  <si>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</si>
  <si>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</si>
  <si>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</si>
  <si>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</si>
  <si>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</si>
  <si>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</si>
  <si>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</si>
  <si>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</si>
  <si>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</si>
  <si>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</si>
  <si>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</si>
  <si>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</si>
  <si>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</si>
  <si>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</si>
  <si>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</si>
  <si>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</si>
  <si>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</si>
  <si>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</si>
  <si>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</si>
  <si>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</si>
  <si>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</si>
  <si>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</si>
  <si>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</si>
  <si>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</si>
  <si>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</si>
  <si>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</si>
  <si>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</si>
  <si>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</si>
  <si>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</si>
  <si>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</si>
  <si>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</si>
  <si>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</si>
  <si>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</si>
  <si>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</si>
  <si>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</si>
  <si>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</si>
  <si>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</si>
  <si>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</si>
  <si>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</si>
  <si>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</si>
  <si>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</si>
  <si>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</si>
  <si>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</si>
  <si>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</si>
  <si>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</si>
  <si>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</si>
  <si>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</si>
  <si>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</si>
  <si>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</si>
  <si>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</si>
  <si>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</si>
  <si>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</si>
  <si>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</si>
  <si>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</si>
  <si>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</si>
  <si>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</si>
  <si>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</si>
  <si>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</si>
  <si>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</si>
  <si>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</si>
  <si>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</si>
  <si>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</si>
  <si>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</si>
  <si>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</si>
  <si>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</si>
  <si>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</si>
  <si>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</si>
  <si>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</si>
  <si>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</si>
  <si>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</si>
  <si>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</si>
  <si>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</si>
  <si>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</si>
  <si>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</si>
  <si>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</si>
  <si>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</si>
  <si>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</si>
  <si>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</si>
  <si>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</si>
  <si>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</si>
  <si>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</si>
  <si>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</si>
  <si>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</si>
  <si>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</si>
  <si>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</si>
  <si>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</si>
  <si>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</si>
  <si>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</si>
  <si>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</si>
  <si>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</si>
  <si>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</si>
  <si>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</si>
  <si>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</si>
  <si>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</si>
  <si>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</si>
  <si>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</si>
  <si>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</si>
  <si>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</si>
  <si>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</si>
  <si>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</si>
  <si>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</si>
  <si>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</si>
  <si>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</si>
  <si>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</si>
  <si>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</si>
  <si>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</si>
  <si>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</si>
  <si>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</si>
  <si>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</si>
  <si>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</si>
  <si>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</si>
  <si>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</si>
  <si>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</si>
  <si>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</si>
  <si>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</si>
  <si>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</si>
  <si>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</si>
  <si>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</si>
  <si>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</si>
  <si>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</si>
  <si>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</si>
  <si>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</si>
  <si>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</si>
  <si>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</si>
  <si>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</si>
  <si>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</si>
  <si>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</si>
  <si>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</si>
  <si>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</si>
  <si>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</si>
  <si>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</si>
  <si>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</si>
  <si>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</si>
  <si>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</si>
  <si>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</si>
  <si>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</si>
  <si>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</si>
  <si>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</si>
  <si>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</si>
  <si>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</si>
  <si>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</si>
  <si>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</si>
  <si>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</si>
  <si>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</si>
  <si>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</si>
  <si>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</si>
  <si>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</si>
  <si>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</si>
  <si>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</si>
  <si>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</si>
  <si>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</si>
  <si>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</si>
  <si>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</si>
  <si>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</si>
  <si>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</si>
  <si>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</si>
  <si>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</si>
  <si>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</si>
  <si>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</si>
  <si>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</si>
  <si>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</si>
  <si>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</si>
  <si>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</si>
  <si>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</si>
  <si>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</si>
  <si>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</si>
  <si>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</si>
  <si>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</si>
  <si>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</si>
  <si>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</si>
  <si>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</si>
  <si>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</si>
  <si>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</si>
  <si>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</si>
  <si>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</si>
  <si>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</si>
  <si>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</si>
  <si>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</si>
  <si>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</si>
  <si>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</si>
  <si>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</si>
  <si>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</si>
  <si>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</si>
  <si>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</si>
  <si>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</si>
  <si>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</si>
  <si>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</si>
  <si>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</si>
  <si>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</si>
  <si>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</si>
  <si>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</si>
  <si>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</si>
  <si>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</si>
  <si>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</si>
  <si>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</si>
  <si>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</si>
  <si>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</si>
  <si>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</si>
  <si>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</si>
  <si>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</si>
  <si>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</si>
  <si>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</si>
  <si>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</si>
  <si>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</si>
  <si>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</si>
  <si>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</si>
  <si>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</si>
  <si>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</si>
  <si>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</si>
  <si>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</si>
  <si>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</si>
  <si>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</si>
  <si>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</si>
  <si>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</si>
  <si>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</si>
  <si>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</si>
  <si>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</si>
  <si>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</si>
  <si>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</si>
  <si>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</si>
  <si>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</si>
  <si>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</si>
  <si>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</si>
  <si>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</si>
  <si>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</si>
  <si>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</si>
  <si>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</si>
  <si>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</si>
  <si>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</si>
  <si>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</si>
  <si>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</si>
  <si>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</si>
  <si>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</si>
  <si>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</si>
  <si>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</si>
  <si>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</si>
  <si>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</si>
  <si>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</si>
  <si>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</si>
  <si>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</si>
  <si>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</si>
  <si>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</si>
  <si>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</si>
  <si>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</si>
  <si>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</si>
  <si>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</si>
  <si>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</si>
  <si>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</si>
  <si>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</si>
  <si>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</si>
  <si>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</si>
  <si>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</si>
  <si>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</si>
  <si>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</si>
  <si>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</si>
  <si>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</si>
  <si>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</si>
  <si>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</si>
  <si>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</si>
  <si>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</si>
  <si>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</si>
  <si>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</si>
  <si>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</si>
  <si>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</si>
  <si>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</si>
  <si>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</si>
  <si>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</si>
  <si>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</si>
  <si>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</si>
  <si>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</si>
  <si>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</si>
  <si>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</si>
  <si>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</si>
  <si>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</si>
  <si>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</si>
  <si>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</si>
  <si>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</si>
  <si>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</si>
  <si>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</si>
  <si>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</si>
  <si>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</si>
  <si>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</si>
  <si>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</si>
  <si>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</si>
  <si>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</si>
  <si>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</si>
  <si>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</si>
  <si>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</si>
  <si>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</si>
  <si>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</si>
  <si>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</si>
  <si>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</si>
  <si>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</si>
  <si>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</si>
  <si>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</si>
  <si>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</si>
  <si>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</si>
  <si>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</si>
  <si>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</si>
  <si>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</si>
  <si>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</si>
  <si>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</si>
  <si>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</si>
  <si>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</si>
  <si>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</si>
  <si>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</si>
  <si>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</si>
  <si>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</si>
  <si>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</si>
  <si>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</si>
  <si>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</si>
  <si>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</si>
  <si>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</si>
  <si>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</si>
  <si>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</si>
  <si>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</si>
  <si>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</si>
  <si>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</si>
  <si>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</si>
  <si>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</si>
  <si>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</si>
  <si>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</si>
  <si>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</si>
  <si>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</si>
  <si>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</si>
  <si>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</si>
  <si>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</si>
  <si>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</si>
  <si>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</si>
  <si>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</si>
  <si>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</si>
  <si>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</si>
  <si>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</si>
  <si>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</si>
  <si>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</si>
  <si>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</si>
  <si>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</si>
  <si>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</si>
  <si>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</si>
  <si>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</si>
  <si>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</si>
  <si>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</si>
  <si>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</si>
  <si>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</si>
  <si>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</si>
  <si>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</si>
  <si>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</si>
  <si>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</si>
  <si>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</si>
  <si>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</si>
  <si>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</si>
  <si>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</si>
  <si>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</si>
  <si>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</si>
  <si>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</si>
  <si>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</si>
  <si>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</si>
  <si>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</si>
  <si>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</si>
  <si>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</si>
  <si>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</si>
  <si>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</si>
  <si>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</si>
  <si>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</si>
  <si>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</si>
  <si>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</si>
  <si>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</si>
  <si>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</si>
  <si>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</si>
  <si>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</si>
  <si>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</si>
  <si>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</si>
  <si>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</si>
  <si>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</si>
  <si>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</si>
  <si>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</si>
  <si>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</si>
  <si>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</si>
  <si>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</si>
  <si>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</si>
  <si>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</si>
  <si>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</si>
  <si>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</si>
  <si>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</si>
  <si>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</si>
  <si>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</si>
  <si>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</si>
  <si>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</si>
  <si>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</si>
  <si>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</si>
  <si>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</si>
  <si>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</si>
  <si>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</si>
  <si>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</si>
  <si>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</si>
  <si>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</si>
  <si>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</si>
  <si>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</si>
  <si>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</si>
  <si>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</si>
  <si>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</si>
  <si>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</si>
  <si>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</si>
  <si>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</si>
  <si>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</si>
  <si>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</si>
  <si>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</si>
  <si>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</si>
  <si>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</si>
  <si>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</si>
  <si>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</si>
  <si>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</si>
  <si>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</si>
  <si>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</si>
  <si>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</si>
  <si>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</si>
  <si>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</si>
  <si>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</si>
  <si>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</si>
  <si>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</si>
  <si>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</si>
  <si>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</si>
  <si>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</si>
  <si>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</si>
  <si>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</si>
  <si>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</si>
  <si>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</si>
  <si>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</si>
  <si>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</si>
  <si>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</si>
  <si>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</si>
  <si>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</si>
  <si>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</si>
  <si>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</si>
  <si>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</si>
  <si>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</si>
  <si>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</si>
  <si>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</si>
  <si>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</si>
  <si>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</si>
  <si>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</si>
  <si>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</si>
  <si>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</si>
  <si>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</si>
  <si>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</si>
  <si>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</si>
  <si>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</si>
  <si>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</si>
  <si>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</si>
  <si>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</si>
  <si>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</si>
  <si>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</si>
  <si>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</si>
  <si>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</si>
  <si>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</si>
  <si>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</si>
  <si>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</si>
  <si>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</si>
  <si>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</si>
  <si>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</si>
  <si>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</si>
  <si>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</si>
  <si>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</si>
  <si>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</si>
  <si>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</si>
  <si>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</si>
  <si>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</si>
  <si>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</si>
  <si>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</si>
  <si>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</si>
  <si>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</si>
  <si>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</si>
  <si>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</si>
  <si>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</si>
  <si>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</si>
  <si>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</si>
  <si>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</si>
  <si>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</si>
  <si>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</si>
  <si>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</si>
  <si>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</si>
  <si>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</si>
  <si>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</si>
  <si>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</si>
  <si>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</si>
  <si>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</si>
  <si>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</si>
  <si>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</si>
  <si>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</si>
  <si>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</si>
  <si>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</si>
  <si>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</si>
  <si>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</si>
  <si>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</si>
  <si>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</si>
  <si>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</si>
  <si>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</si>
  <si>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</si>
  <si>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</si>
  <si>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</si>
  <si>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</si>
  <si>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</si>
  <si>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</si>
  <si>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</si>
  <si>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</si>
  <si>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</si>
  <si>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</si>
  <si>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</si>
  <si>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</si>
  <si>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</si>
  <si>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</si>
  <si>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</si>
  <si>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</si>
  <si>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</si>
  <si>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</si>
  <si>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</si>
  <si>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</si>
  <si>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</si>
  <si>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</si>
  <si>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</si>
  <si>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</si>
  <si>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</si>
  <si>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</si>
  <si>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</si>
  <si>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</si>
  <si>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</si>
  <si>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</si>
  <si>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</si>
  <si>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</si>
  <si>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</si>
  <si>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</si>
  <si>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</si>
  <si>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</si>
  <si>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</si>
  <si>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</si>
  <si>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</si>
  <si>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</si>
  <si>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</si>
  <si>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</si>
  <si>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</si>
  <si>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</si>
  <si>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</si>
  <si>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</si>
  <si>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</si>
  <si>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</si>
  <si>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</si>
  <si>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</si>
  <si>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</si>
  <si>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</si>
  <si>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</si>
  <si>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</si>
  <si>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</si>
  <si>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</si>
  <si>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</si>
  <si>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</si>
  <si>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</si>
  <si>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</si>
  <si>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</si>
  <si>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</si>
  <si>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</si>
  <si>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</si>
  <si>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</si>
  <si>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</si>
  <si>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</si>
  <si>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</si>
  <si>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</si>
  <si>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</si>
  <si>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</si>
  <si>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</si>
  <si>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</si>
  <si>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</si>
  <si>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</si>
  <si>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</si>
  <si>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</si>
  <si>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</si>
  <si>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</si>
  <si>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</si>
  <si>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</si>
  <si>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</si>
  <si>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</si>
  <si>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</si>
  <si>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</si>
  <si>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</si>
  <si>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</si>
  <si>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</si>
  <si>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</si>
  <si>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</si>
  <si>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</si>
  <si>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</si>
  <si>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</si>
  <si>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</si>
  <si>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</si>
  <si>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</si>
  <si>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</si>
  <si>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</si>
  <si>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</si>
  <si>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</si>
  <si>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</si>
  <si>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</si>
  <si>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</si>
  <si>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</si>
  <si>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</si>
  <si>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</si>
  <si>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</si>
  <si>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</si>
  <si>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</si>
  <si>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</si>
  <si>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</si>
  <si>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</si>
  <si>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</si>
  <si>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</si>
  <si>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</si>
  <si>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</si>
  <si>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</si>
  <si>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</si>
  <si>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</si>
  <si>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</si>
  <si>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</si>
  <si>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</si>
  <si>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</si>
  <si>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</si>
  <si>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</si>
  <si>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</si>
  <si>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</si>
  <si>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</si>
  <si>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</si>
  <si>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</si>
  <si>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</si>
  <si>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</si>
  <si>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</si>
  <si>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</si>
  <si>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</si>
  <si>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</si>
  <si>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</si>
  <si>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</si>
  <si>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</si>
  <si>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</si>
  <si>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</si>
  <si>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</si>
  <si>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</si>
  <si>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</si>
  <si>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</si>
  <si>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</si>
  <si>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</si>
  <si>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</si>
  <si>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</si>
  <si>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</si>
  <si>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</si>
  <si>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</si>
  <si>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</si>
  <si>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</si>
  <si>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</si>
  <si>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</si>
  <si>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</si>
  <si>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</si>
  <si>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</si>
  <si>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</si>
  <si>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</si>
  <si>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</si>
  <si>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</si>
  <si>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</si>
  <si>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</si>
  <si>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</si>
  <si>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</si>
  <si>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</si>
  <si>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</si>
  <si>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</si>
  <si>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</si>
  <si>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</si>
  <si>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</si>
  <si>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</si>
  <si>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</si>
  <si>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</si>
  <si>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</si>
  <si>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</si>
  <si>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</si>
  <si>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</si>
  <si>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</si>
  <si>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</si>
  <si>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</si>
  <si>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</si>
  <si>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</si>
  <si>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</si>
  <si>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</si>
  <si>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</si>
  <si>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</si>
  <si>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</si>
  <si>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</si>
  <si>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</si>
  <si>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</si>
  <si>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</si>
  <si>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</si>
  <si>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</si>
  <si>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</si>
  <si>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</si>
  <si>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</si>
  <si>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</si>
  <si>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</si>
  <si>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</si>
  <si>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</si>
  <si>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</si>
  <si>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</si>
  <si>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</si>
  <si>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</si>
  <si>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</si>
  <si>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</si>
  <si>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</si>
  <si>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</si>
  <si>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</si>
  <si>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</si>
  <si>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</si>
  <si>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</si>
  <si>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</si>
  <si>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</si>
  <si>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</si>
  <si>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</si>
  <si>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</si>
  <si>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</si>
  <si>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</si>
  <si>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</si>
  <si>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</si>
  <si>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</si>
  <si>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</si>
  <si>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</si>
  <si>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</si>
  <si>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</si>
  <si>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</si>
  <si>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</si>
  <si>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</si>
  <si>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</si>
  <si>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</si>
  <si>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</si>
  <si>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</si>
  <si>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</si>
  <si>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</si>
  <si>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</si>
  <si>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</si>
  <si>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</si>
  <si>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</si>
  <si>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</si>
  <si>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</si>
  <si>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</si>
  <si>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</si>
  <si>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</si>
  <si>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</si>
  <si>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</si>
  <si>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</si>
  <si>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</si>
  <si>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</si>
  <si>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</si>
  <si>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</si>
  <si>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</si>
  <si>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</si>
  <si>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</si>
  <si>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</si>
  <si>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</si>
  <si>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</si>
  <si>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</si>
  <si>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</si>
  <si>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</si>
  <si>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</si>
  <si>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</si>
  <si>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</si>
  <si>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</si>
  <si>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</si>
  <si>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</si>
  <si>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</si>
  <si>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</si>
  <si>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</si>
  <si>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</si>
  <si>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</si>
  <si>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</si>
  <si>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</si>
  <si>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</si>
  <si>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</si>
  <si>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</si>
  <si>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</si>
  <si>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</si>
  <si>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</si>
  <si>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</si>
  <si>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</si>
  <si>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</si>
  <si>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</si>
  <si>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</si>
  <si>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</si>
  <si>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</si>
  <si>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</si>
  <si>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</si>
  <si>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</si>
  <si>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</si>
  <si>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</si>
  <si>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</si>
  <si>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</si>
  <si>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</si>
  <si>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</si>
  <si>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</si>
  <si>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</si>
  <si>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</si>
  <si>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</si>
  <si>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</si>
  <si>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</si>
  <si>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</si>
  <si>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</si>
  <si>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</si>
  <si>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</si>
  <si>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</si>
  <si>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</si>
  <si>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</si>
  <si>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</si>
  <si>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</si>
  <si>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</si>
  <si>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</si>
  <si>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</si>
  <si>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</si>
  <si>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</si>
  <si>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</si>
  <si>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</si>
  <si>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</si>
  <si>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</si>
  <si>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</si>
  <si>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</si>
  <si>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</si>
  <si>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</si>
  <si>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</si>
  <si>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</si>
  <si>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</si>
  <si>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</si>
  <si>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</si>
  <si>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</si>
  <si>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</si>
  <si>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</si>
  <si>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</si>
  <si>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</si>
  <si>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</si>
  <si>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</si>
  <si>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</si>
  <si>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</si>
  <si>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</si>
  <si>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</si>
  <si>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</si>
  <si>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</si>
  <si>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</si>
  <si>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</si>
  <si>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</si>
  <si>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</si>
  <si>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</si>
  <si>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</si>
  <si>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</si>
  <si>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</si>
  <si>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</si>
  <si>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</si>
  <si>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</si>
  <si>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</si>
  <si>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</si>
  <si>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</si>
  <si>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</si>
  <si>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</si>
  <si>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</si>
  <si>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</si>
  <si>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</si>
  <si>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</si>
  <si>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</si>
  <si>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</si>
  <si>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</si>
  <si>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</si>
  <si>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</si>
  <si>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</si>
  <si>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</si>
  <si>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</si>
  <si>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</si>
  <si>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</si>
  <si>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</si>
  <si>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</si>
  <si>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</si>
  <si>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</si>
  <si>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</si>
  <si>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</si>
  <si>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</si>
  <si>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</si>
  <si>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</si>
  <si>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</si>
  <si>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</si>
  <si>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</si>
  <si>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</si>
  <si>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</si>
  <si>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</si>
  <si>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</si>
  <si>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</si>
  <si>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</si>
  <si>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</si>
  <si>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</si>
  <si>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</si>
  <si>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</si>
  <si>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</si>
  <si>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</si>
  <si>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</si>
  <si>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</si>
  <si>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</si>
  <si>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</si>
  <si>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</si>
  <si>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</si>
  <si>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</si>
  <si>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</si>
  <si>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</si>
  <si>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</si>
  <si>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</si>
  <si>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</si>
  <si>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</si>
  <si>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</si>
  <si>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</si>
  <si>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</si>
  <si>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</si>
  <si>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</si>
  <si>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</si>
  <si>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</si>
  <si>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</si>
  <si>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</si>
  <si>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</si>
  <si>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</si>
  <si>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</si>
  <si>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</si>
  <si>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</si>
  <si>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</si>
  <si>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</si>
  <si>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</si>
  <si>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</si>
  <si>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</si>
  <si>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</si>
  <si>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</si>
  <si>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</si>
  <si>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</si>
  <si>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</si>
  <si>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</si>
  <si>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</si>
  <si>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</si>
  <si>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</si>
  <si>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</si>
  <si>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</si>
  <si>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</si>
  <si>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</si>
  <si>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</si>
  <si>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</si>
  <si>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</si>
  <si>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</si>
  <si>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</si>
  <si>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</si>
  <si>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</si>
  <si>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</si>
  <si>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</si>
  <si>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</si>
  <si>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</si>
  <si>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</si>
  <si>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</si>
  <si>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</si>
  <si>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</si>
  <si>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</si>
  <si>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</si>
  <si>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</si>
  <si>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</si>
  <si>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</si>
  <si>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</si>
  <si>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</si>
  <si>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</si>
  <si>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</si>
  <si>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</si>
  <si>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</si>
  <si>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</si>
  <si>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</si>
  <si>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</si>
  <si>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</si>
  <si>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</si>
  <si>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</si>
  <si>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</si>
  <si>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</si>
  <si>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</si>
  <si>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</si>
  <si>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</si>
  <si>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</si>
  <si>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</si>
  <si>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</si>
  <si>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</si>
  <si>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</si>
  <si>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</si>
  <si>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</si>
  <si>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</si>
  <si>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</si>
  <si>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</si>
  <si>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</si>
  <si>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</si>
  <si>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</si>
  <si>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</si>
  <si>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</si>
  <si>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</si>
  <si>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</si>
  <si>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</si>
  <si>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</si>
  <si>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</si>
  <si>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</si>
  <si>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</si>
  <si>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</si>
  <si>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</si>
  <si>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</si>
  <si>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</si>
  <si>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</si>
  <si>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</si>
  <si>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</si>
  <si>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</si>
  <si>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</si>
  <si>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</si>
  <si>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</si>
  <si>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</si>
  <si>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</si>
  <si>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</si>
  <si>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</si>
  <si>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</si>
  <si>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</si>
  <si>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</si>
  <si>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</si>
  <si>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</si>
  <si>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</si>
  <si>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</si>
  <si>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</si>
  <si>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</si>
  <si>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</si>
  <si>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</si>
  <si>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</si>
  <si>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</si>
  <si>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</si>
  <si>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</si>
  <si>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</si>
  <si>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</si>
  <si>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</si>
  <si>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</si>
  <si>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</si>
  <si>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</si>
  <si>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</si>
  <si>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</si>
  <si>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</si>
  <si>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</si>
  <si>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</si>
  <si>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</si>
  <si>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</si>
  <si>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</si>
  <si>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</si>
  <si>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</si>
  <si>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</si>
  <si>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</si>
  <si>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</si>
  <si>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</si>
  <si>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</si>
  <si>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</si>
  <si>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</si>
  <si>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</si>
  <si>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</si>
  <si>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</si>
  <si>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</si>
  <si>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</si>
  <si>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</si>
  <si>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</si>
  <si>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</si>
  <si>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</si>
  <si>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</si>
  <si>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</si>
  <si>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</si>
  <si>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</si>
  <si>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</si>
  <si>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</si>
  <si>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</si>
  <si>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</si>
  <si>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</si>
  <si>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</si>
  <si>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</si>
  <si>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</si>
  <si>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</si>
  <si>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</si>
  <si>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</si>
  <si>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</si>
  <si>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</si>
  <si>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</si>
  <si>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</si>
  <si>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</si>
  <si>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</si>
  <si>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</si>
  <si>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</si>
  <si>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</si>
  <si>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</si>
  <si>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</si>
  <si>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</si>
  <si>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</si>
  <si>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</si>
  <si>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</si>
  <si>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</si>
  <si>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</si>
  <si>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</si>
  <si>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</si>
  <si>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</si>
  <si>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</si>
  <si>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</si>
  <si>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</si>
  <si>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</si>
  <si>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</si>
  <si>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</si>
  <si>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</si>
  <si>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</si>
  <si>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</si>
  <si>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</si>
  <si>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</si>
  <si>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</si>
  <si>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</si>
  <si>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</si>
  <si>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</si>
  <si>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</si>
  <si>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</si>
  <si>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</si>
  <si>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</si>
  <si>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</si>
  <si>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</si>
  <si>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</si>
  <si>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</si>
  <si>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</si>
  <si>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</si>
  <si>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</si>
  <si>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</si>
  <si>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</si>
  <si>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</si>
  <si>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</si>
  <si>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</si>
  <si>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</si>
  <si>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</si>
  <si>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</si>
  <si>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</si>
  <si>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</si>
  <si>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</si>
  <si>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</si>
  <si>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</si>
  <si>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</si>
  <si>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</si>
  <si>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</si>
  <si>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</si>
  <si>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</si>
  <si>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</si>
  <si>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</si>
  <si>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</si>
  <si>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</si>
  <si>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</si>
  <si>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</si>
  <si>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</si>
  <si>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</si>
  <si>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</si>
  <si>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</si>
  <si>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</si>
  <si>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</si>
  <si>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</si>
  <si>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</si>
  <si>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</si>
  <si>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</si>
  <si>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</si>
  <si>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</si>
  <si>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</si>
  <si>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</si>
  <si>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</si>
  <si>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</si>
  <si>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</si>
  <si>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</si>
  <si>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</si>
  <si>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</si>
  <si>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</si>
  <si>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</si>
  <si>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</si>
  <si>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</si>
  <si>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</si>
  <si>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</si>
  <si>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</si>
  <si>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</si>
  <si>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</si>
  <si>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</si>
  <si>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</si>
  <si>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</si>
  <si>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</si>
  <si>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</si>
  <si>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</si>
  <si>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</si>
  <si>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</si>
  <si>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</si>
  <si>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</si>
  <si>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</si>
  <si>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</si>
  <si>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</si>
  <si>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</si>
  <si>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</si>
  <si>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</si>
  <si>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</si>
  <si>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</si>
  <si>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</si>
  <si>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</si>
  <si>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</si>
  <si>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</si>
  <si>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</si>
  <si>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</si>
  <si>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</si>
  <si>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</si>
  <si>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</si>
  <si>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</si>
  <si>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</si>
  <si>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</si>
  <si>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</si>
  <si>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</si>
  <si>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</si>
  <si>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</si>
  <si>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</si>
  <si>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</si>
  <si>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</si>
  <si>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</si>
  <si>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</si>
  <si>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</si>
  <si>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</si>
  <si>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</si>
  <si>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</si>
  <si>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</si>
  <si>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</si>
  <si>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</si>
  <si>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</si>
  <si>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</si>
  <si>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</si>
  <si>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</si>
  <si>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</si>
  <si>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</si>
  <si>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</si>
  <si>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</si>
  <si>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</si>
  <si>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</si>
  <si>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</si>
  <si>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</si>
  <si>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</si>
  <si>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</si>
  <si>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</si>
  <si>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</si>
  <si>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</si>
  <si>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</si>
  <si>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</si>
  <si>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</si>
  <si>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</si>
  <si>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</si>
  <si>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</si>
  <si>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</si>
  <si>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</si>
  <si>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</si>
  <si>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</si>
  <si>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</si>
  <si>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</si>
  <si>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</si>
  <si>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</si>
  <si>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</si>
  <si>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</si>
  <si>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</si>
  <si>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</si>
  <si>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</si>
  <si>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</si>
  <si>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</si>
  <si>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</si>
  <si>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</si>
  <si>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</si>
  <si>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</si>
  <si>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</si>
  <si>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</si>
  <si>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</si>
  <si>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</si>
  <si>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</si>
  <si>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</si>
  <si>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</si>
  <si>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</si>
  <si>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</si>
  <si>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</si>
  <si>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</si>
  <si>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</si>
  <si>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</si>
  <si>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</si>
  <si>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</si>
  <si>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</si>
  <si>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</si>
  <si>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</si>
  <si>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</si>
  <si>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</si>
  <si>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</si>
  <si>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</si>
  <si>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</si>
  <si>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</si>
  <si>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</si>
  <si>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</si>
  <si>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</si>
  <si>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</si>
  <si>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</si>
  <si>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</si>
  <si>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</si>
  <si>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</si>
  <si>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</si>
  <si>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</si>
  <si>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</si>
  <si>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</si>
  <si>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</si>
  <si>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</si>
  <si>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</si>
  <si>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</si>
  <si>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</si>
  <si>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</si>
  <si>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</si>
  <si>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</si>
  <si>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</si>
  <si>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</si>
  <si>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</si>
  <si>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</si>
  <si>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</si>
  <si>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</si>
  <si>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</si>
  <si>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</si>
  <si>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</si>
  <si>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</si>
  <si>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</si>
  <si>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</si>
  <si>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</si>
  <si>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</si>
  <si>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</si>
  <si>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</si>
  <si>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</si>
  <si>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</si>
  <si>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</si>
  <si>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</si>
  <si>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</si>
  <si>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</si>
  <si>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</si>
  <si>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</si>
  <si>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</si>
  <si>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</si>
  <si>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</si>
  <si>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</si>
  <si>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</si>
  <si>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</si>
  <si>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</si>
  <si>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</si>
  <si>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</si>
  <si>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</si>
  <si>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</si>
  <si>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</si>
  <si>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</si>
  <si>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</si>
  <si>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</si>
  <si>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</si>
  <si>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</si>
  <si>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</si>
  <si>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</si>
  <si>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</si>
  <si>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</si>
  <si>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</si>
  <si>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</si>
  <si>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</si>
  <si>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</si>
  <si>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</si>
  <si>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</si>
  <si>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</si>
  <si>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</si>
  <si>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</si>
  <si>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</si>
  <si>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</si>
  <si>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</si>
  <si>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</si>
  <si>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</si>
  <si>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</si>
  <si>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</si>
  <si>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</si>
  <si>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</si>
  <si>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</si>
  <si>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</si>
  <si>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</si>
  <si>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</si>
  <si>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</si>
  <si>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</si>
  <si>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</si>
  <si>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</si>
  <si>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</si>
  <si>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</si>
  <si>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</si>
  <si>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</si>
  <si>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</si>
  <si>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</si>
  <si>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</si>
  <si>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</si>
  <si>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</si>
  <si>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</si>
  <si>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</si>
  <si>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</si>
  <si>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</si>
  <si>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</si>
  <si>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</si>
  <si>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</si>
  <si>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</si>
  <si>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</si>
  <si>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</si>
  <si>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</si>
  <si>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</si>
  <si>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</si>
  <si>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</si>
  <si>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</si>
  <si>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</si>
  <si>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</si>
  <si>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</si>
  <si>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</si>
  <si>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</si>
  <si>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</si>
  <si>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</si>
  <si>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</si>
  <si>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</si>
  <si>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</si>
  <si>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</si>
  <si>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</si>
  <si>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</si>
  <si>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</si>
  <si>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</si>
  <si>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</si>
  <si>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</si>
  <si>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</si>
  <si>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</si>
  <si>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</si>
  <si>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</si>
  <si>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</si>
  <si>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</si>
  <si>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</si>
  <si>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</si>
  <si>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</si>
  <si>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</si>
  <si>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</si>
  <si>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</si>
  <si>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</si>
  <si>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</si>
  <si>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</si>
  <si>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</si>
  <si>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</si>
  <si>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</si>
  <si>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</si>
  <si>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</si>
  <si>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</si>
  <si>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</si>
  <si>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</si>
  <si>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</si>
  <si>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</si>
  <si>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</si>
  <si>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</si>
  <si>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</si>
  <si>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</si>
  <si>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</si>
  <si>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</si>
  <si>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</si>
  <si>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</si>
  <si>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</si>
  <si>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</si>
  <si>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</si>
  <si>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</si>
  <si>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</si>
  <si>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</si>
  <si>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</si>
  <si>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</si>
  <si>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</si>
  <si>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</si>
  <si>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</si>
  <si>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</si>
  <si>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</si>
  <si>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</si>
  <si>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</si>
  <si>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</si>
  <si>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</si>
  <si>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</si>
  <si>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</si>
  <si>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</si>
  <si>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</si>
  <si>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</si>
  <si>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</si>
  <si>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</si>
  <si>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</si>
  <si>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</si>
  <si>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</si>
  <si>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</si>
  <si>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</si>
  <si>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</si>
  <si>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</si>
  <si>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</si>
  <si>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</si>
  <si>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</si>
  <si>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</si>
  <si>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</si>
  <si>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</si>
  <si>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</si>
  <si>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</si>
  <si>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</si>
  <si>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</si>
  <si>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</si>
  <si>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</si>
  <si>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</si>
  <si>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</si>
  <si>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</si>
  <si>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</si>
  <si>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</si>
  <si>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</si>
  <si>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</si>
  <si>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</si>
  <si>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</si>
  <si>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</si>
  <si>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</si>
  <si>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</si>
  <si>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</si>
  <si>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</si>
  <si>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</si>
  <si>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</si>
  <si>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</si>
  <si>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</si>
  <si>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</si>
  <si>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</si>
  <si>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</si>
  <si>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</si>
  <si>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</si>
  <si>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</si>
  <si>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</si>
  <si>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</si>
  <si>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</si>
  <si>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</si>
  <si>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</si>
  <si>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</si>
  <si>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</si>
  <si>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</si>
  <si>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</si>
  <si>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</si>
  <si>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</si>
  <si>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</si>
  <si>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</si>
  <si>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</si>
  <si>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</si>
  <si>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</si>
  <si>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</si>
  <si>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</si>
  <si>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</si>
  <si>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</si>
  <si>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</si>
  <si>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</si>
  <si>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</si>
  <si>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</si>
  <si>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</si>
  <si>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</si>
  <si>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</si>
  <si>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</si>
  <si>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</si>
  <si>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</si>
  <si>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</si>
  <si>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</si>
  <si>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</si>
  <si>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</si>
  <si>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</si>
  <si>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</si>
  <si>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</si>
  <si>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</si>
  <si>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</si>
  <si>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</si>
  <si>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</si>
  <si>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</si>
  <si>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</si>
  <si>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</si>
  <si>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</si>
  <si>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</si>
  <si>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</si>
  <si>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</si>
  <si>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</si>
  <si>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</si>
  <si>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</si>
  <si>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</si>
  <si>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</si>
  <si>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</si>
  <si>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</si>
  <si>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</si>
  <si>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</si>
  <si>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</si>
  <si>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</si>
  <si>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</si>
  <si>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</si>
  <si>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</si>
  <si>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</si>
  <si>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</si>
  <si>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</si>
  <si>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</si>
  <si>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</si>
  <si>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</si>
  <si>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</si>
  <si>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</si>
  <si>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</si>
  <si>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</si>
  <si>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</si>
  <si>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</si>
  <si>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</si>
  <si>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</si>
  <si>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</si>
  <si>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</si>
  <si>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</si>
  <si>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</si>
  <si>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</si>
  <si>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</si>
  <si>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</si>
  <si>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</si>
  <si>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</si>
  <si>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</si>
  <si>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</si>
  <si>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</si>
  <si>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</si>
  <si>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</si>
  <si>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</si>
  <si>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</si>
  <si>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</si>
  <si>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</si>
  <si>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</si>
  <si>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</si>
  <si>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</si>
  <si>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</si>
  <si>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</si>
  <si>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</si>
  <si>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</si>
  <si>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</si>
  <si>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</si>
  <si>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</si>
  <si>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</si>
  <si>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</si>
  <si>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</si>
  <si>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</si>
  <si>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</si>
  <si>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</si>
  <si>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</si>
  <si>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</si>
  <si>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</si>
  <si>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</si>
  <si>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</si>
  <si>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</si>
  <si>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</si>
  <si>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</si>
  <si>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</si>
  <si>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</si>
  <si>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</si>
  <si>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</si>
  <si>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</si>
  <si>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</si>
  <si>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</si>
  <si>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</si>
  <si>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</si>
  <si>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</si>
  <si>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</si>
  <si>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</si>
  <si>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</si>
  <si>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</si>
  <si>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</si>
  <si>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</si>
  <si>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</si>
  <si>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</si>
  <si>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</si>
  <si>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</si>
  <si>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</si>
  <si>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</si>
  <si>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</si>
  <si>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</si>
  <si>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</si>
  <si>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</si>
  <si>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</si>
  <si>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</si>
  <si>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</si>
  <si>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</si>
  <si>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</si>
  <si>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</si>
  <si>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</si>
  <si>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</si>
  <si>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</si>
  <si>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</si>
  <si>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</si>
  <si>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</si>
  <si>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</si>
  <si>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</si>
  <si>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</si>
  <si>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</si>
  <si>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</si>
  <si>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</si>
  <si>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</si>
  <si>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</si>
  <si>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</si>
  <si>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</si>
  <si>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</si>
  <si>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</si>
  <si>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</si>
  <si>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</si>
  <si>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</si>
  <si>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</si>
  <si>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</si>
  <si>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</si>
  <si>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</si>
  <si>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</si>
  <si>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</si>
  <si>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</si>
  <si>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</si>
  <si>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</si>
  <si>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</si>
  <si>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</si>
  <si>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</si>
  <si>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</si>
  <si>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</si>
  <si>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</si>
  <si>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</si>
  <si>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</si>
  <si>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</si>
  <si>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</si>
  <si>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</si>
  <si>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</si>
  <si>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</si>
  <si>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</si>
  <si>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</si>
  <si>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</si>
  <si>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</si>
  <si>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</si>
  <si>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</si>
  <si>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</si>
  <si>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</si>
  <si>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</si>
  <si>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</si>
  <si>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</si>
  <si>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</si>
  <si>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</si>
  <si>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</si>
  <si>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</si>
  <si>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</si>
  <si>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</si>
  <si>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</si>
  <si>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</si>
  <si>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</si>
  <si>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</si>
  <si>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</si>
  <si>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</si>
  <si>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</si>
  <si>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</si>
  <si>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</si>
  <si>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</si>
  <si>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</si>
  <si>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</si>
  <si>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</si>
  <si>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</si>
  <si>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</si>
  <si>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</si>
  <si>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</si>
  <si>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</si>
  <si>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</si>
  <si>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</si>
  <si>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</si>
  <si>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</si>
  <si>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</si>
  <si>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</si>
  <si>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</si>
  <si>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</si>
  <si>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</si>
  <si>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</si>
  <si>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</si>
  <si>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</si>
  <si>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</si>
  <si>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</si>
  <si>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</si>
  <si>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</si>
  <si>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</si>
  <si>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</si>
  <si>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</si>
  <si>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</si>
  <si>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</si>
  <si>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</si>
  <si>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</si>
  <si>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</si>
  <si>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</si>
  <si>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</si>
  <si>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</si>
  <si>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</si>
  <si>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</si>
  <si>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</si>
  <si>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</si>
  <si>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</si>
  <si>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</si>
  <si>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</si>
  <si>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</si>
  <si>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</si>
  <si>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</si>
  <si>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</si>
  <si>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</si>
  <si>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</si>
  <si>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</si>
  <si>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</si>
  <si>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</si>
  <si>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</si>
  <si>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</si>
  <si>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</si>
  <si>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</si>
  <si>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</si>
  <si>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</si>
  <si>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</si>
  <si>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</si>
  <si>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</si>
  <si>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</si>
  <si>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</si>
  <si>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</si>
  <si>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</si>
  <si>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</si>
  <si>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</si>
  <si>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</si>
  <si>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</si>
  <si>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</si>
  <si>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</si>
  <si>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</si>
  <si>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</si>
  <si>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</si>
  <si>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</si>
  <si>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</si>
  <si>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</si>
  <si>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</si>
  <si>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</si>
  <si>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</si>
  <si>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</si>
  <si>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</si>
  <si>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</si>
  <si>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</si>
  <si>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</si>
  <si>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</si>
  <si>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</si>
  <si>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</si>
  <si>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</si>
  <si>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</si>
  <si>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</si>
  <si>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</si>
  <si>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</si>
  <si>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</si>
  <si>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</si>
  <si>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</si>
  <si>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</si>
  <si>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</si>
  <si>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</si>
  <si>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</si>
  <si>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</si>
  <si>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</si>
  <si>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</si>
  <si>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</si>
  <si>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</si>
  <si>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</si>
  <si>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</si>
  <si>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</si>
  <si>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</si>
  <si>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</si>
  <si>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</si>
  <si>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</si>
  <si>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</si>
  <si>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</si>
  <si>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</si>
  <si>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</si>
  <si>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</si>
  <si>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</si>
  <si>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</si>
  <si>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</si>
  <si>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</si>
  <si>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</si>
  <si>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</si>
  <si>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</si>
  <si>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</si>
  <si>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</si>
  <si>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</si>
  <si>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</si>
  <si>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</si>
  <si>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</si>
  <si>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</si>
  <si>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</si>
  <si>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</si>
  <si>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</si>
  <si>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</si>
  <si>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</si>
  <si>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</si>
  <si>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</si>
  <si>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</si>
  <si>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</si>
  <si>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</si>
  <si>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</si>
  <si>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</si>
  <si>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</si>
  <si>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</si>
  <si>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</si>
  <si>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</si>
  <si>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</si>
  <si>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</si>
  <si>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</si>
  <si>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</si>
  <si>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</si>
  <si>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</si>
  <si>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</si>
  <si>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</si>
  <si>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</si>
  <si>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</si>
  <si>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</si>
  <si>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</si>
  <si>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</si>
  <si>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</si>
  <si>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</si>
  <si>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</si>
  <si>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</si>
  <si>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</si>
  <si>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</si>
  <si>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</si>
  <si>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</si>
  <si>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</si>
  <si>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</si>
  <si>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</si>
  <si>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</si>
  <si>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</si>
  <si>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</si>
  <si>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</si>
  <si>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</si>
  <si>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</si>
  <si>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</si>
  <si>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</si>
  <si>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</si>
  <si>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</si>
  <si>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</si>
  <si>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</si>
  <si>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</si>
  <si>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</si>
  <si>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</si>
  <si>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</si>
  <si>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</si>
  <si>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</si>
  <si>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</si>
  <si>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</si>
  <si>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</si>
  <si>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</si>
  <si>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</si>
  <si>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</si>
  <si>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</si>
  <si>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</si>
  <si>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</si>
  <si>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</si>
  <si>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</si>
  <si>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</si>
  <si>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</si>
  <si>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</si>
  <si>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</si>
  <si>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</si>
  <si>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</si>
  <si>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</si>
  <si>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</si>
  <si>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</si>
  <si>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</si>
  <si>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</si>
  <si>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</si>
  <si>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</si>
  <si>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</si>
  <si>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</si>
  <si>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</si>
  <si>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</si>
  <si>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</si>
  <si>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</si>
  <si>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</si>
  <si>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</si>
  <si>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</si>
  <si>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</si>
  <si>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</si>
  <si>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</si>
  <si>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</si>
  <si>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</si>
  <si>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</si>
  <si>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</si>
  <si>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</si>
  <si>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</si>
  <si>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</si>
  <si>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</si>
  <si>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</si>
  <si>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</si>
  <si>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</si>
  <si>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</si>
  <si>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</si>
  <si>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</si>
  <si>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</si>
  <si>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</si>
  <si>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</si>
  <si>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</si>
  <si>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</si>
  <si>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</si>
  <si>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</si>
  <si>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</si>
  <si>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</si>
  <si>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</si>
  <si>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</si>
  <si>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</si>
  <si>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</si>
  <si>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</si>
  <si>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</si>
  <si>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</si>
  <si>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</si>
  <si>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</si>
  <si>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</si>
  <si>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</si>
  <si>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</si>
  <si>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</si>
  <si>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</si>
  <si>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</si>
  <si>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</si>
  <si>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</si>
  <si>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</si>
  <si>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</si>
  <si>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</si>
  <si>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</si>
  <si>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</si>
  <si>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</si>
  <si>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</si>
  <si>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</si>
  <si>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</si>
  <si>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</si>
  <si>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</si>
  <si>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</si>
  <si>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</si>
  <si>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</si>
  <si>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</si>
  <si>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</si>
  <si>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</si>
  <si>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</si>
  <si>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</si>
  <si>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</si>
  <si>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</si>
  <si>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</si>
  <si>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</si>
  <si>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</si>
  <si>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</si>
  <si>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</si>
  <si>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</si>
  <si>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</si>
  <si>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</si>
  <si>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</si>
  <si>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</si>
  <si>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</si>
  <si>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</si>
  <si>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</si>
  <si>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</si>
  <si>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</si>
  <si>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</si>
  <si>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</si>
  <si>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</si>
  <si>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</si>
  <si>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</si>
  <si>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</si>
  <si>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</si>
  <si>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</si>
  <si>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</si>
  <si>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</si>
  <si>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</si>
  <si>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</si>
  <si>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</si>
  <si>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</si>
  <si>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</si>
  <si>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</si>
  <si>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</si>
  <si>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</si>
  <si>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</si>
  <si>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</si>
  <si>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</si>
  <si>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</si>
  <si>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</si>
  <si>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</si>
  <si>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</si>
  <si>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</si>
  <si>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</si>
  <si>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</si>
  <si>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</si>
  <si>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</si>
  <si>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</si>
  <si>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</si>
  <si>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</si>
  <si>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</si>
  <si>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</si>
  <si>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</si>
  <si>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</si>
  <si>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</si>
  <si>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</si>
  <si>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</si>
  <si>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</si>
  <si>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</si>
  <si>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</si>
  <si>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</si>
  <si>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</si>
  <si>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</si>
  <si>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</si>
  <si>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</si>
  <si>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</si>
  <si>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</si>
  <si>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</si>
  <si>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</si>
  <si>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</si>
  <si>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</si>
  <si>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</si>
  <si>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</si>
  <si>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</si>
  <si>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</si>
  <si>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</si>
  <si>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</si>
  <si>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</si>
  <si>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</si>
  <si>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</si>
  <si>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</si>
  <si>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</si>
  <si>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</si>
  <si>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</si>
  <si>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</si>
  <si>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</si>
  <si>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</si>
  <si>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</si>
  <si>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</si>
  <si>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</si>
  <si>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</si>
  <si>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</si>
  <si>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</si>
  <si>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</si>
  <si>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</si>
  <si>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</si>
  <si>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</si>
  <si>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</si>
  <si>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</si>
  <si>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</si>
  <si>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</si>
  <si>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</si>
  <si>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</si>
  <si>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</si>
  <si>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</si>
  <si>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</si>
  <si>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</si>
  <si>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</si>
  <si>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</si>
  <si>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</si>
  <si>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</si>
  <si>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</si>
  <si>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</si>
  <si>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</si>
  <si>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</si>
  <si>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</si>
  <si>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</si>
  <si>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</si>
  <si>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</si>
  <si>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</si>
  <si>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</si>
  <si>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</si>
  <si>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</si>
  <si>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</si>
  <si>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</si>
  <si>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</si>
  <si>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</si>
  <si>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</si>
  <si>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</si>
  <si>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</si>
  <si>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</si>
  <si>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</si>
  <si>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</si>
  <si>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</si>
  <si>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</si>
  <si>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</si>
  <si>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</si>
  <si>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</si>
  <si>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</si>
  <si>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</si>
  <si>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</si>
  <si>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</si>
  <si>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</si>
  <si>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</si>
  <si>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</si>
  <si>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</si>
  <si>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</si>
  <si>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</si>
  <si>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</si>
  <si>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</si>
  <si>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</si>
  <si>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</si>
  <si>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</si>
  <si>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</si>
  <si>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</si>
  <si>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</si>
  <si>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</si>
  <si>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</si>
  <si>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</si>
  <si>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</si>
  <si>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</si>
  <si>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</si>
  <si>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</si>
  <si>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</si>
  <si>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</si>
  <si>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</si>
  <si>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</si>
  <si>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</si>
  <si>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</si>
  <si>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</si>
  <si>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</si>
  <si>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</si>
  <si>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</si>
  <si>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</si>
  <si>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</si>
  <si>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</si>
  <si>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</si>
  <si>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</si>
  <si>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</si>
  <si>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</si>
  <si>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</si>
  <si>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</si>
  <si>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</si>
  <si>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</si>
  <si>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</si>
  <si>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</si>
  <si>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</si>
  <si>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</si>
  <si>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</si>
  <si>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</si>
  <si>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</si>
  <si>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</si>
  <si>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</si>
  <si>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</si>
  <si>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</si>
  <si>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</si>
  <si>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</si>
  <si>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</si>
  <si>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</si>
  <si>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</si>
  <si>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</si>
  <si>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</si>
  <si>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</si>
  <si>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</si>
  <si>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</si>
  <si>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</si>
  <si>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</si>
  <si>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</si>
  <si>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</si>
  <si>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</si>
  <si>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</si>
  <si>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</si>
  <si>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</si>
  <si>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</si>
  <si>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</si>
  <si>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</si>
  <si>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</si>
  <si>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</si>
  <si>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</si>
  <si>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</si>
  <si>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</si>
  <si>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</si>
  <si>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</si>
  <si>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</si>
  <si>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</si>
  <si>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</si>
  <si>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</si>
  <si>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</si>
  <si>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</si>
  <si>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</si>
  <si>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</si>
  <si>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</si>
  <si>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</si>
  <si>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</si>
  <si>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</si>
  <si>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</si>
  <si>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</si>
  <si>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</si>
  <si>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</si>
  <si>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</si>
  <si>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</si>
  <si>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</si>
  <si>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</si>
  <si>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</si>
  <si>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</si>
  <si>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</si>
  <si>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</si>
  <si>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</si>
  <si>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</si>
  <si>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</si>
  <si>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</si>
  <si>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</si>
  <si>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</si>
  <si>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</si>
  <si>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</si>
  <si>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</si>
  <si>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</si>
  <si>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</si>
  <si>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</si>
  <si>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</si>
  <si>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</si>
  <si>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</si>
  <si>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</si>
  <si>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</si>
  <si>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</si>
  <si>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</si>
  <si>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</si>
  <si>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</si>
  <si>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</si>
  <si>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</si>
  <si>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</si>
  <si>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</si>
  <si>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</si>
  <si>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</si>
  <si>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</si>
  <si>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</si>
  <si>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</si>
  <si>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</si>
  <si>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</si>
  <si>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</si>
  <si>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</si>
  <si>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</si>
  <si>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</si>
  <si>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</si>
  <si>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</si>
  <si>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</si>
  <si>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</si>
  <si>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</si>
  <si>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</si>
  <si>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</si>
  <si>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</si>
  <si>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</si>
  <si>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</si>
  <si>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</si>
  <si>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</si>
  <si>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</si>
  <si>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</si>
  <si>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</si>
  <si>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</si>
  <si>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</si>
  <si>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</si>
  <si>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</si>
  <si>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</si>
  <si>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</si>
  <si>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</si>
  <si>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</si>
  <si>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</si>
  <si>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</si>
  <si>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</si>
  <si>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</si>
  <si>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</si>
  <si>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</si>
  <si>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</si>
  <si>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</si>
  <si>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</si>
  <si>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</si>
  <si>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</si>
  <si>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</si>
  <si>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</si>
  <si>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</si>
  <si>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</si>
  <si>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</si>
  <si>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</si>
  <si>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</si>
  <si>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</si>
  <si>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</si>
  <si>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</si>
  <si>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</si>
  <si>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</si>
  <si>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</si>
  <si>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</si>
  <si>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</si>
  <si>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</si>
  <si>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</si>
  <si>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</si>
  <si>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</si>
  <si>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</si>
  <si>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</si>
  <si>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</si>
  <si>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</si>
  <si>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</si>
  <si>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</si>
  <si>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</si>
  <si>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</si>
  <si>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</si>
  <si>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</si>
  <si>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</si>
  <si>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</si>
  <si>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</si>
  <si>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</si>
  <si>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</si>
  <si>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</si>
  <si>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</si>
  <si>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</si>
  <si>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</si>
  <si>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</si>
  <si>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</si>
  <si>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</si>
  <si>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</si>
  <si>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</si>
  <si>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</si>
  <si>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</si>
  <si>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</si>
  <si>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</si>
  <si>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</si>
  <si>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</si>
  <si>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</si>
  <si>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</si>
  <si>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</si>
  <si>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</si>
  <si>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</si>
  <si>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</si>
  <si>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</si>
  <si>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</si>
  <si>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</si>
  <si>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</si>
  <si>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</si>
  <si>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</si>
  <si>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</si>
  <si>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</si>
  <si>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</si>
  <si>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</si>
  <si>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</si>
  <si>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</si>
  <si>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</si>
  <si>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</si>
  <si>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</si>
  <si>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</si>
  <si>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</si>
  <si>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</si>
  <si>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</si>
  <si>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</si>
  <si>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</si>
  <si>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</si>
  <si>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</si>
  <si>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</si>
  <si>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</si>
  <si>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</si>
  <si>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</si>
  <si>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</si>
  <si>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</si>
  <si>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</si>
  <si>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</si>
  <si>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</si>
  <si>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</si>
  <si>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</si>
  <si>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</si>
  <si>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</si>
  <si>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</si>
  <si>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</si>
  <si>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</si>
  <si>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</si>
  <si>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</si>
  <si>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</si>
  <si>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</si>
  <si>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</si>
  <si>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</si>
  <si>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</si>
  <si>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</si>
  <si>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</si>
  <si>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</si>
  <si>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</si>
  <si>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</si>
  <si>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</si>
  <si>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</si>
  <si>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</si>
  <si>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</si>
  <si>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</si>
  <si>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</si>
  <si>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</si>
  <si>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</si>
  <si>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</si>
  <si>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</si>
  <si>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</si>
  <si>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</si>
  <si>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</si>
  <si>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</si>
  <si>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</si>
  <si>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</si>
  <si>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</si>
  <si>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</si>
  <si>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</si>
  <si>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</si>
  <si>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</si>
  <si>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</si>
  <si>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</si>
  <si>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</si>
  <si>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</si>
  <si>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</si>
  <si>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</si>
  <si>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</si>
  <si>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</si>
  <si>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</si>
  <si>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</si>
  <si>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</si>
  <si>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</si>
  <si>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</si>
  <si>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</si>
  <si>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</si>
  <si>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</si>
  <si>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</si>
  <si>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</si>
  <si>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</si>
  <si>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</si>
  <si>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</si>
  <si>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</si>
  <si>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</si>
  <si>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</si>
  <si>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</si>
  <si>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</si>
  <si>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</si>
  <si>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</si>
  <si>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</si>
  <si>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</si>
  <si>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</si>
  <si>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</si>
  <si>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</si>
  <si>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</si>
  <si>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</si>
  <si>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</si>
  <si>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</si>
  <si>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</si>
  <si>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</si>
  <si>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</si>
  <si>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</si>
  <si>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</si>
  <si>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</si>
  <si>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</si>
  <si>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</si>
  <si>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</si>
  <si>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</si>
  <si>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</si>
  <si>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</si>
  <si>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</si>
  <si>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</si>
  <si>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</si>
  <si>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</si>
  <si>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</si>
  <si>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</si>
  <si>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</si>
  <si>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</si>
  <si>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</si>
  <si>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</si>
  <si>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</si>
  <si>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</si>
  <si>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</si>
  <si>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</si>
  <si>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</si>
  <si>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</si>
  <si>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</si>
  <si>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</si>
  <si>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</si>
  <si>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</si>
  <si>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</si>
  <si>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</si>
  <si>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</si>
  <si>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</si>
  <si>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</si>
  <si>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</si>
  <si>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</si>
  <si>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</si>
  <si>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</si>
  <si>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</si>
  <si>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</si>
  <si>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</si>
  <si>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</si>
  <si>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</si>
  <si>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</si>
  <si>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</si>
  <si>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</si>
  <si>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</si>
  <si>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</si>
  <si>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</si>
  <si>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</si>
  <si>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</si>
  <si>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</si>
  <si>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</si>
  <si>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</si>
  <si>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</si>
  <si>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</si>
  <si>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</si>
  <si>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</si>
  <si>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</si>
  <si>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</si>
  <si>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</si>
  <si>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</si>
  <si>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</si>
  <si>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</si>
  <si>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</si>
  <si>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</si>
  <si>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</si>
  <si>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</si>
  <si>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</si>
  <si>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</si>
  <si>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</si>
  <si>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</si>
  <si>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</si>
  <si>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</si>
  <si>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</si>
  <si>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</si>
  <si>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</si>
  <si>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</si>
  <si>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</si>
  <si>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</si>
  <si>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</si>
  <si>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</si>
  <si>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</si>
  <si>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</si>
  <si>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</si>
  <si>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</si>
  <si>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</si>
  <si>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</si>
  <si>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</si>
  <si>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</si>
  <si>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</si>
  <si>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</si>
  <si>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</si>
  <si>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</si>
  <si>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</si>
  <si>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</si>
  <si>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</si>
  <si>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</si>
  <si>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</si>
  <si>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</si>
  <si>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</si>
  <si>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</si>
  <si>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</si>
  <si>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</si>
  <si>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</si>
  <si>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</si>
  <si>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</si>
  <si>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</si>
  <si>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</si>
  <si>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</si>
  <si>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</si>
  <si>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</si>
  <si>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</si>
  <si>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</si>
  <si>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</si>
  <si>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</si>
  <si>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</si>
  <si>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</si>
  <si>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</si>
  <si>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</si>
  <si>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</si>
  <si>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</si>
  <si>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</si>
  <si>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</si>
  <si>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</si>
  <si>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</si>
  <si>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</si>
  <si>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</si>
  <si>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</si>
  <si>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</si>
  <si>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</si>
  <si>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</si>
  <si>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</si>
  <si>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</si>
  <si>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</si>
  <si>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</si>
  <si>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</si>
  <si>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</si>
  <si>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</si>
  <si>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</si>
  <si>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</si>
  <si>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</si>
  <si>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</si>
  <si>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</si>
  <si>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</si>
  <si>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</si>
  <si>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</si>
  <si>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</si>
  <si>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</si>
  <si>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</si>
  <si>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</si>
  <si>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</si>
  <si>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</si>
  <si>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</si>
  <si>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</si>
  <si>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</si>
  <si>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</si>
  <si>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</si>
  <si>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</si>
  <si>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</si>
  <si>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</si>
  <si>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</si>
  <si>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</si>
  <si>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</si>
  <si>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</si>
  <si>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</si>
  <si>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</si>
  <si>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</si>
  <si>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</si>
  <si>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</si>
  <si>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</si>
  <si>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</si>
  <si>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</si>
  <si>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</si>
  <si>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</si>
  <si>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</si>
  <si>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</si>
  <si>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</si>
  <si>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</si>
  <si>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</si>
  <si>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</si>
  <si>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</si>
  <si>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</si>
  <si>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</si>
  <si>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</si>
  <si>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</si>
  <si>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</si>
  <si>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</si>
  <si>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</si>
  <si>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</si>
  <si>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</si>
  <si>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</si>
  <si>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</si>
  <si>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</si>
  <si>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</si>
  <si>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</si>
  <si>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</si>
  <si>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</si>
  <si>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</si>
  <si>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</si>
  <si>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</si>
  <si>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</si>
  <si>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</si>
  <si>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</si>
  <si>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</si>
  <si>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</si>
  <si>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</si>
  <si>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</si>
  <si>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</si>
  <si>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</si>
  <si>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</si>
  <si>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</si>
  <si>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</si>
  <si>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</si>
  <si>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</si>
  <si>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</si>
  <si>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</si>
  <si>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</si>
  <si>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</si>
  <si>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</si>
  <si>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</si>
  <si>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</si>
  <si>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</si>
  <si>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</si>
  <si>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</si>
  <si>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</si>
  <si>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</si>
  <si>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</si>
  <si>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</si>
  <si>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</si>
  <si>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</si>
  <si>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</si>
  <si>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</si>
  <si>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</si>
  <si>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</si>
  <si>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</si>
  <si>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</si>
  <si>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</si>
  <si>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</si>
  <si>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</si>
  <si>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</si>
  <si>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</si>
  <si>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</si>
  <si>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</si>
  <si>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</si>
  <si>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</si>
  <si>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</si>
  <si>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</si>
  <si>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</si>
  <si>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</si>
  <si>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</si>
  <si>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</si>
  <si>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</si>
  <si>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</si>
  <si>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</si>
  <si>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</si>
  <si>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</si>
  <si>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</si>
  <si>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</si>
  <si>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</si>
  <si>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</si>
  <si>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</si>
  <si>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</si>
  <si>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</si>
  <si>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</si>
  <si>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</si>
  <si>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</si>
  <si>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</si>
  <si>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</si>
  <si>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</si>
  <si>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</si>
  <si>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</si>
  <si>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</si>
  <si>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</si>
  <si>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</si>
  <si>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</si>
  <si>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</si>
  <si>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</si>
  <si>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</si>
  <si>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</si>
  <si>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</si>
  <si>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</si>
  <si>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</si>
  <si>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</si>
  <si>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</si>
  <si>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</si>
  <si>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</si>
  <si>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</si>
  <si>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</si>
  <si>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</si>
  <si>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</si>
  <si>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</si>
  <si>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</si>
  <si>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</si>
  <si>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</si>
  <si>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</si>
  <si>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</si>
  <si>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</si>
  <si>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</si>
  <si>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</si>
  <si>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</si>
  <si>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</si>
  <si>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</si>
  <si>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</si>
  <si>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</si>
  <si>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</si>
  <si>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</si>
  <si>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</si>
  <si>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</si>
  <si>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</si>
  <si>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</si>
  <si>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</si>
  <si>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</si>
  <si>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</si>
  <si>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</si>
  <si>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</si>
  <si>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</si>
  <si>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</si>
  <si>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</si>
  <si>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</si>
  <si>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</si>
  <si>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</si>
  <si>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</si>
  <si>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</si>
  <si>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</si>
  <si>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</si>
  <si>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</si>
  <si>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</si>
  <si>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</si>
  <si>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</si>
  <si>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</si>
  <si>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</si>
  <si>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</si>
  <si>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</si>
  <si>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</si>
  <si>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</si>
  <si>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</si>
  <si>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</si>
  <si>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</si>
  <si>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</si>
  <si>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</si>
  <si>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</si>
  <si>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</si>
  <si>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</si>
  <si>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</si>
  <si>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</si>
  <si>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</si>
  <si>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</si>
  <si>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</si>
  <si>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</si>
  <si>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</si>
  <si>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</si>
  <si>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</si>
  <si>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</si>
  <si>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</si>
  <si>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</si>
  <si>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</si>
  <si>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</si>
  <si>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</si>
  <si>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</si>
  <si>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</si>
  <si>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</si>
  <si>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</si>
  <si>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</si>
  <si>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</si>
  <si>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</si>
  <si>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</si>
  <si>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</si>
  <si>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</si>
  <si>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</si>
  <si>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</si>
  <si>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</si>
  <si>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</si>
  <si>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</si>
  <si>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</si>
  <si>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</si>
  <si>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</si>
  <si>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</si>
  <si>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</si>
  <si>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</si>
  <si>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</si>
  <si>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</si>
  <si>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</si>
  <si>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</si>
  <si>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</si>
  <si>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</si>
  <si>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</si>
  <si>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</si>
  <si>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</si>
  <si>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</si>
  <si>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</si>
  <si>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</si>
  <si>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</si>
  <si>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</si>
  <si>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</si>
  <si>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</si>
  <si>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</si>
  <si>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</si>
  <si>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</si>
  <si>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</si>
  <si>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</si>
  <si>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</si>
  <si>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</si>
  <si>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</si>
  <si>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</si>
  <si>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</si>
  <si>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</si>
  <si>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</si>
  <si>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</si>
  <si>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</si>
  <si>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</si>
  <si>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</si>
  <si>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</si>
  <si>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</si>
  <si>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</si>
  <si>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</si>
  <si>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</si>
  <si>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</si>
  <si>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</si>
  <si>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</si>
  <si>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</si>
  <si>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</si>
  <si>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</si>
  <si>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</si>
  <si>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</si>
  <si>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</si>
  <si>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</si>
  <si>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</si>
  <si>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</si>
  <si>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</si>
  <si>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</si>
  <si>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</si>
  <si>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</si>
  <si>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</si>
  <si>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</si>
  <si>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</si>
  <si>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</si>
  <si>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</si>
  <si>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</si>
  <si>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</si>
  <si>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</si>
  <si>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</si>
  <si>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</si>
  <si>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</si>
  <si>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</si>
  <si>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</si>
  <si>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</si>
  <si>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</si>
  <si>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</si>
  <si>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</si>
  <si>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</si>
  <si>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</si>
  <si>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</si>
  <si>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</si>
  <si>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</si>
  <si>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</si>
  <si>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</si>
  <si>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</si>
  <si>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</si>
  <si>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</si>
  <si>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</si>
  <si>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</si>
  <si>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</si>
  <si>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</si>
  <si>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</si>
  <si>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</si>
  <si>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</si>
  <si>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</si>
  <si>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</si>
  <si>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</si>
  <si>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</si>
  <si>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</si>
  <si>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</si>
  <si>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</si>
  <si>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</si>
  <si>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</si>
  <si>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</si>
  <si>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</si>
  <si>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</si>
  <si>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</si>
  <si>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</si>
  <si>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</si>
  <si>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</si>
  <si>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</si>
  <si>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</si>
  <si>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</si>
  <si>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</si>
  <si>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</si>
  <si>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</si>
  <si>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</si>
  <si>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</si>
  <si>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</si>
  <si>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</si>
  <si>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</si>
  <si>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</si>
  <si>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</si>
  <si>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</si>
  <si>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</si>
  <si>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</si>
  <si>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</si>
  <si>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</si>
  <si>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</si>
  <si>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</si>
  <si>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</si>
  <si>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</si>
  <si>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</si>
  <si>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</si>
  <si>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</si>
  <si>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</si>
  <si>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</si>
  <si>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</si>
  <si>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</si>
  <si>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</si>
  <si>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</si>
  <si>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</si>
  <si>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</si>
  <si>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</si>
  <si>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</si>
  <si>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</si>
  <si>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</si>
  <si>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</si>
  <si>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</si>
  <si>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</si>
  <si>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</si>
  <si>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</si>
  <si>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</si>
  <si>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</si>
  <si>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</si>
  <si>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</si>
  <si>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</si>
  <si>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</si>
  <si>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</si>
  <si>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</si>
  <si>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</si>
  <si>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</si>
  <si>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</si>
  <si>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</si>
  <si>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</si>
  <si>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</si>
  <si>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</si>
  <si>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</si>
  <si>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</si>
  <si>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</si>
  <si>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</si>
  <si>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</si>
  <si>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</si>
  <si>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</si>
  <si>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</si>
  <si>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</si>
  <si>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</si>
  <si>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</si>
  <si>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</si>
  <si>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</si>
  <si>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</si>
  <si>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</si>
  <si>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</si>
  <si>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</si>
  <si>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</si>
  <si>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</si>
  <si>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</si>
  <si>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</si>
  <si>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</si>
  <si>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</si>
  <si>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</si>
  <si>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</si>
  <si>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</si>
  <si>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</si>
  <si>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</si>
  <si>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</si>
  <si>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</si>
  <si>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</si>
  <si>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</si>
  <si>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</si>
  <si>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</si>
  <si>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</si>
  <si>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</si>
  <si>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</si>
  <si>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</si>
  <si>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</si>
  <si>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</si>
  <si>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</si>
  <si>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</si>
  <si>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</si>
  <si>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</si>
  <si>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</si>
  <si>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</si>
  <si>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</si>
  <si>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</si>
  <si>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</si>
  <si>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</si>
  <si>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</si>
  <si>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</si>
  <si>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</si>
  <si>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</si>
  <si>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</si>
  <si>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</si>
  <si>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</si>
  <si>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</si>
  <si>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</si>
  <si>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</si>
  <si>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</si>
  <si>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</si>
  <si>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</si>
  <si>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</si>
  <si>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</si>
  <si>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</si>
  <si>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</si>
  <si>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</si>
  <si>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</si>
  <si>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</si>
  <si>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</si>
  <si>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</si>
  <si>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</si>
  <si>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</si>
  <si>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</si>
  <si>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</si>
  <si>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</si>
  <si>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</si>
  <si>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</si>
  <si>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</si>
  <si>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</si>
  <si>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</si>
  <si>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</si>
  <si>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</si>
  <si>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</si>
  <si>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</si>
  <si>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</si>
  <si>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</si>
  <si>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</si>
  <si>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</si>
  <si>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</si>
  <si>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</si>
  <si>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</si>
  <si>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</si>
  <si>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</si>
  <si>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</si>
  <si>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</si>
  <si>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</si>
  <si>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</si>
  <si>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</si>
  <si>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</si>
  <si>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</si>
  <si>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</si>
  <si>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</si>
  <si>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</si>
  <si>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</si>
  <si>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</si>
  <si>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</si>
  <si>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</si>
  <si>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</si>
  <si>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</si>
  <si>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</si>
  <si>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</si>
  <si>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</si>
  <si>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</si>
  <si>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</si>
  <si>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</si>
  <si>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</si>
  <si>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</si>
  <si>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</si>
  <si>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</si>
  <si>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</si>
  <si>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</si>
  <si>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</si>
  <si>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</si>
  <si>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</si>
  <si>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</si>
  <si>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</si>
  <si>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</si>
  <si>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</si>
  <si>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</si>
  <si>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</si>
  <si>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</si>
  <si>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</si>
  <si>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</si>
  <si>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</si>
  <si>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</si>
  <si>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</si>
  <si>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</si>
  <si>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</si>
  <si>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</si>
  <si>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</si>
  <si>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</si>
  <si>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</si>
  <si>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</si>
  <si>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</si>
  <si>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</si>
  <si>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</si>
  <si>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</si>
  <si>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</si>
  <si>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</si>
  <si>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</si>
  <si>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</si>
  <si>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</si>
  <si>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</si>
  <si>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</si>
  <si>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</si>
  <si>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</si>
  <si>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</si>
  <si>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</si>
  <si>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</si>
  <si>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</si>
  <si>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</si>
  <si>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</si>
  <si>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</si>
  <si>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</si>
  <si>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</si>
  <si>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</si>
  <si>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</si>
  <si>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</si>
  <si>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</si>
  <si>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</si>
  <si>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</si>
  <si>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</si>
  <si>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</si>
  <si>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</si>
  <si>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</si>
  <si>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</si>
  <si>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</si>
  <si>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</si>
  <si>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</si>
  <si>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</si>
  <si>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</si>
  <si>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</si>
  <si>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</si>
  <si>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</si>
  <si>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</si>
  <si>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</si>
  <si>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</si>
  <si>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</si>
  <si>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</si>
  <si>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</si>
  <si>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</si>
  <si>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</si>
  <si>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</si>
  <si>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</si>
  <si>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</si>
  <si>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</si>
  <si>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</si>
  <si>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</si>
  <si>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</si>
  <si>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</si>
  <si>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</si>
  <si>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</si>
  <si>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</si>
  <si>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</si>
  <si>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</si>
  <si>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</si>
  <si>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</si>
  <si>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</si>
  <si>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</si>
  <si>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</si>
  <si>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</si>
  <si>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</si>
  <si>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</si>
  <si>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</si>
  <si>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</si>
  <si>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</si>
  <si>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</si>
  <si>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</si>
  <si>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</si>
  <si>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</si>
  <si>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</si>
  <si>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</si>
  <si>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</si>
  <si>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</si>
  <si>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</si>
  <si>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</si>
  <si>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</si>
  <si>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</si>
  <si>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</si>
  <si>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</si>
  <si>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</si>
  <si>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</si>
  <si>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</si>
  <si>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</si>
  <si>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</si>
  <si>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</si>
  <si>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</si>
  <si>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</si>
  <si>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</si>
  <si>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</si>
  <si>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</si>
  <si>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</si>
  <si>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</si>
  <si>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</si>
  <si>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</si>
  <si>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</si>
  <si>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</si>
  <si>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</si>
  <si>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</si>
  <si>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</si>
  <si>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</si>
  <si>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</si>
  <si>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</si>
  <si>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</si>
  <si>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</si>
  <si>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</si>
  <si>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</si>
  <si>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</si>
  <si>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</si>
  <si>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</si>
  <si>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</si>
  <si>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</si>
  <si>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</si>
  <si>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</si>
  <si>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</si>
  <si>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</si>
  <si>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</si>
  <si>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</si>
  <si>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</si>
  <si>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</si>
  <si>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</si>
  <si>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</si>
  <si>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</si>
  <si>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</si>
  <si>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</si>
  <si>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</si>
  <si>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</si>
  <si>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</si>
  <si>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</si>
  <si>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</si>
  <si>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</si>
  <si>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</si>
  <si>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</si>
  <si>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</si>
  <si>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</si>
  <si>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</si>
  <si>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</si>
  <si>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</si>
  <si>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</si>
  <si>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</si>
  <si>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</si>
  <si>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</si>
  <si>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</si>
  <si>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</si>
  <si>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</si>
  <si>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</si>
  <si>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</si>
  <si>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</si>
  <si>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</si>
  <si>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</si>
  <si>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</si>
  <si>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</si>
  <si>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</si>
  <si>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</si>
  <si>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</si>
  <si>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</si>
  <si>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</si>
  <si>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</si>
  <si>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</si>
  <si>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</si>
  <si>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</si>
  <si>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</si>
  <si>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</si>
  <si>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</si>
  <si>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</si>
  <si>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</si>
  <si>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</si>
  <si>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</si>
  <si>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</si>
  <si>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</si>
  <si>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</si>
  <si>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</si>
  <si>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</si>
  <si>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</si>
  <si>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</si>
  <si>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</si>
  <si>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</si>
  <si>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</si>
  <si>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</si>
  <si>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</si>
  <si>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</si>
  <si>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</si>
  <si>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</si>
  <si>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</si>
  <si>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</si>
  <si>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</si>
  <si>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</si>
  <si>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</si>
  <si>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</si>
  <si>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</si>
  <si>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</si>
  <si>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</si>
  <si>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</si>
  <si>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</si>
  <si>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</si>
  <si>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</si>
  <si>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</si>
  <si>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</si>
  <si>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</si>
  <si>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</si>
  <si>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</si>
  <si>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</si>
  <si>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</si>
  <si>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</si>
  <si>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</si>
  <si>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</si>
  <si>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</si>
  <si>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</si>
  <si>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</si>
  <si>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</si>
  <si>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</si>
  <si>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</si>
  <si>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</si>
  <si>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</si>
  <si>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</si>
  <si>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</si>
  <si>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</si>
  <si>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</si>
  <si>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</si>
  <si>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</si>
  <si>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</si>
  <si>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</si>
  <si>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</si>
  <si>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</si>
  <si>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</si>
  <si>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</si>
  <si>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</si>
  <si>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</si>
  <si>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</si>
  <si>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</si>
  <si>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</si>
  <si>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</si>
  <si>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</si>
  <si>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</si>
  <si>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</si>
  <si>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</si>
  <si>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</si>
  <si>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</si>
  <si>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</si>
  <si>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</si>
  <si>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</si>
  <si>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</si>
  <si>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</si>
  <si>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</si>
  <si>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</si>
  <si>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</si>
  <si>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</si>
  <si>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</si>
  <si>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</si>
  <si>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</si>
  <si>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</si>
  <si>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</si>
  <si>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</si>
  <si>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</si>
  <si>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</si>
  <si>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</si>
  <si>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</si>
  <si>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</si>
  <si>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</si>
  <si>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</si>
  <si>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</si>
  <si>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</si>
  <si>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</si>
  <si>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</si>
  <si>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</si>
  <si>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</si>
  <si>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</si>
  <si>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</si>
  <si>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</si>
  <si>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</si>
  <si>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</si>
  <si>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</si>
  <si>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</si>
  <si>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</si>
  <si>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</si>
  <si>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</si>
  <si>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</si>
  <si>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</si>
  <si>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</si>
  <si>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</si>
  <si>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</si>
  <si>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</si>
  <si>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</si>
  <si>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</si>
  <si>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</si>
  <si>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</si>
  <si>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</si>
  <si>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</si>
  <si>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</si>
  <si>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</si>
  <si>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</si>
  <si>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</si>
  <si>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</si>
  <si>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</si>
  <si>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</si>
  <si>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</si>
  <si>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</si>
  <si>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</si>
  <si>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</si>
  <si>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</si>
  <si>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</si>
  <si>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</si>
  <si>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</si>
  <si>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</si>
  <si>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</si>
  <si>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</si>
  <si>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</si>
  <si>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</si>
  <si>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</si>
  <si>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</si>
  <si>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</si>
  <si>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</si>
  <si>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</si>
  <si>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</si>
  <si>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</si>
  <si>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</si>
  <si>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</si>
  <si>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</si>
  <si>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</si>
  <si>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</si>
  <si>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</si>
  <si>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</si>
  <si>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</si>
  <si>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</si>
  <si>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</si>
  <si>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</si>
  <si>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</si>
  <si>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</si>
  <si>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</si>
  <si>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</si>
  <si>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</si>
  <si>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</si>
  <si>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</si>
  <si>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</si>
  <si>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</si>
  <si>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</si>
  <si>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</si>
  <si>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</si>
  <si>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</si>
  <si>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</si>
  <si>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</si>
  <si>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</si>
  <si>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</si>
  <si>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</si>
  <si>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</si>
  <si>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</si>
  <si>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</si>
  <si>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</si>
  <si>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</si>
  <si>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</si>
  <si>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</si>
  <si>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</si>
  <si>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</si>
  <si>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</si>
  <si>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</si>
  <si>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</si>
  <si>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</si>
  <si>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</si>
  <si>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</si>
  <si>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</si>
  <si>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</si>
  <si>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</si>
  <si>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</si>
  <si>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</si>
  <si>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</si>
  <si>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</si>
  <si>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</si>
  <si>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</si>
  <si>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</si>
  <si>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</si>
  <si>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</si>
  <si>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</si>
  <si>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</si>
  <si>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</si>
  <si>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</si>
  <si>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</si>
  <si>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</si>
  <si>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</si>
  <si>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</si>
  <si>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</si>
  <si>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</si>
  <si>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</si>
  <si>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</si>
  <si>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</si>
  <si>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</si>
  <si>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</si>
  <si>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</si>
  <si>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</si>
  <si>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</si>
  <si>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</si>
  <si>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</si>
  <si>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</si>
  <si>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</si>
  <si>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</si>
  <si>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</si>
  <si>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</si>
  <si>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</si>
  <si>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</si>
  <si>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</si>
  <si>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</si>
  <si>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</si>
  <si>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</si>
  <si>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</si>
  <si>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</si>
  <si>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</si>
  <si>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</si>
  <si>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</si>
  <si>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</si>
  <si>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</si>
  <si>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</si>
  <si>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</si>
  <si>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</si>
  <si>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</si>
  <si>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</si>
  <si>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</si>
  <si>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</si>
  <si>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</si>
  <si>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</si>
  <si>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</si>
  <si>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</si>
  <si>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</si>
  <si>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</si>
  <si>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</si>
  <si>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</si>
  <si>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</si>
  <si>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</si>
  <si>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</si>
  <si>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</si>
  <si>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</si>
  <si>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</si>
  <si>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</si>
  <si>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</si>
  <si>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</si>
  <si>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</si>
  <si>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</si>
  <si>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</si>
  <si>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</si>
  <si>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</si>
  <si>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</si>
  <si>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</si>
  <si>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</si>
  <si>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</si>
  <si>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</si>
  <si>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</si>
  <si>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</si>
  <si>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</si>
  <si>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</si>
  <si>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</si>
  <si>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</si>
  <si>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</si>
  <si>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</si>
  <si>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</si>
  <si>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</si>
  <si>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</si>
  <si>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</si>
  <si>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</si>
  <si>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</si>
  <si>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</si>
  <si>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</si>
  <si>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</si>
  <si>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</si>
  <si>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</si>
  <si>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</si>
  <si>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</si>
  <si>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</si>
  <si>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</si>
  <si>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</si>
  <si>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</si>
  <si>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</si>
  <si>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</si>
  <si>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</si>
  <si>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</si>
  <si>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</si>
  <si>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</si>
  <si>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</si>
  <si>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</si>
  <si>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</si>
  <si>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</si>
  <si>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</si>
  <si>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</si>
  <si>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</si>
  <si>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</si>
  <si>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</si>
  <si>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</si>
  <si>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</si>
  <si>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</si>
  <si>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</si>
  <si>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</si>
  <si>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</si>
  <si>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</si>
  <si>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</si>
  <si>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</si>
  <si>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</si>
  <si>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</si>
  <si>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</si>
  <si>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</si>
  <si>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</si>
  <si>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</si>
  <si>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</si>
  <si>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</si>
  <si>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</si>
  <si>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</si>
  <si>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</si>
  <si>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</si>
  <si>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</si>
  <si>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</si>
  <si>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</si>
  <si>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</si>
  <si>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</si>
  <si>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</si>
  <si>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</si>
  <si>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</si>
  <si>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</si>
  <si>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</si>
  <si>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</si>
  <si>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</si>
  <si>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</si>
  <si>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</si>
  <si>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</si>
  <si>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</si>
  <si>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</si>
  <si>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</si>
  <si>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</si>
  <si>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</si>
  <si>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</si>
  <si>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</si>
  <si>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</si>
  <si>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</si>
  <si>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</si>
  <si>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</si>
  <si>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</si>
  <si>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</si>
  <si>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</si>
  <si>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</si>
  <si>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</si>
  <si>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</si>
  <si>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</si>
  <si>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</si>
  <si>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</si>
  <si>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</si>
  <si>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</si>
  <si>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</si>
  <si>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</si>
  <si>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</si>
  <si>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</si>
  <si>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</si>
  <si>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</si>
  <si>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</si>
  <si>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</si>
  <si>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</si>
  <si>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</si>
  <si>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</si>
  <si>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</si>
  <si>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</si>
  <si>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</si>
  <si>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</si>
  <si>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</si>
  <si>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</si>
  <si>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</si>
  <si>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</si>
  <si>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</si>
  <si>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</si>
  <si>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</si>
  <si>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</si>
  <si>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</si>
  <si>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</si>
  <si>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</si>
  <si>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</si>
  <si>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</si>
  <si>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</si>
  <si>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</si>
  <si>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</si>
  <si>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</si>
  <si>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</si>
  <si>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</si>
  <si>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</si>
  <si>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</si>
  <si>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</si>
  <si>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</si>
  <si>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</si>
  <si>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</si>
  <si>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</si>
  <si>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</si>
  <si>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</si>
  <si>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</si>
  <si>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</si>
  <si>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</si>
  <si>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</si>
  <si>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</si>
  <si>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</si>
  <si>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</si>
  <si>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</si>
  <si>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</si>
  <si>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</si>
  <si>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</si>
  <si>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</si>
  <si>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</si>
  <si>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</si>
  <si>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</si>
  <si>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</si>
  <si>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</si>
  <si>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</si>
  <si>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</si>
  <si>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</si>
  <si>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</si>
  <si>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</si>
  <si>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</si>
  <si>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</si>
  <si>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</si>
  <si>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</si>
  <si>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</si>
  <si>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</si>
  <si>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</si>
  <si>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</si>
  <si>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</si>
  <si>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</si>
  <si>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</si>
  <si>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</si>
  <si>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</si>
  <si>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</si>
  <si>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</si>
  <si>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</si>
  <si>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</si>
  <si>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</si>
  <si>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</si>
  <si>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</si>
  <si>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</si>
  <si>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</si>
  <si>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</si>
  <si>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</si>
  <si>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</si>
  <si>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</si>
  <si>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</si>
  <si>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</si>
  <si>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</si>
  <si>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</si>
  <si>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</si>
  <si>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</si>
  <si>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</si>
  <si>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</si>
  <si>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</si>
  <si>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</si>
  <si>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</si>
  <si>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</si>
  <si>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</si>
  <si>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</si>
  <si>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</si>
  <si>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</si>
  <si>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</si>
  <si>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</si>
  <si>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</si>
  <si>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</si>
  <si>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</si>
  <si>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</si>
  <si>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</si>
  <si>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</si>
  <si>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</si>
  <si>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</si>
  <si>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</si>
  <si>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</si>
  <si>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</si>
  <si>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</si>
  <si>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</si>
  <si>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</si>
  <si>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</si>
  <si>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</si>
  <si>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</si>
  <si>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</si>
  <si>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</si>
  <si>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</si>
  <si>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</si>
  <si>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</si>
  <si>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</si>
  <si>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</si>
  <si>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</si>
  <si>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</si>
  <si>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</si>
  <si>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</si>
  <si>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</si>
  <si>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</si>
  <si>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</si>
  <si>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</si>
  <si>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</si>
  <si>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</si>
  <si>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</si>
  <si>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</si>
  <si>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</si>
  <si>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</si>
  <si>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</si>
  <si>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</si>
  <si>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</si>
  <si>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</si>
  <si>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</si>
  <si>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</si>
  <si>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</si>
  <si>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</si>
  <si>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</si>
  <si>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</si>
  <si>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</si>
  <si>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</si>
  <si>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</si>
  <si>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</si>
  <si>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</si>
  <si>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</si>
  <si>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</si>
  <si>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</si>
  <si>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</si>
  <si>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</si>
  <si>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</si>
  <si>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</si>
  <si>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</si>
  <si>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</si>
  <si>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</si>
  <si>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</si>
  <si>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</si>
  <si>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</si>
  <si>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</si>
  <si>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</si>
  <si>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</si>
  <si>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</si>
  <si>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</si>
  <si>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</si>
  <si>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</si>
  <si>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</si>
  <si>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</si>
  <si>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</si>
  <si>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</si>
  <si>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</si>
  <si>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</si>
  <si>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</si>
  <si>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</si>
  <si>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</si>
  <si>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</si>
  <si>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</si>
  <si>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</si>
  <si>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</si>
  <si>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</si>
  <si>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</si>
  <si>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</si>
  <si>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</si>
  <si>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</si>
  <si>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</si>
  <si>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</si>
  <si>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</si>
  <si>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</si>
  <si>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</si>
  <si>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</si>
  <si>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</si>
  <si>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</si>
  <si>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</si>
  <si>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</si>
  <si>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</si>
  <si>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</si>
  <si>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</si>
  <si>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</si>
  <si>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</si>
  <si>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</si>
  <si>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</si>
  <si>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</si>
  <si>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</si>
  <si>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</si>
  <si>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</si>
  <si>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</si>
  <si>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</si>
  <si>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</si>
  <si>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</si>
  <si>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</si>
  <si>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</si>
  <si>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</si>
  <si>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</si>
  <si>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</si>
  <si>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</si>
  <si>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</si>
  <si>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</si>
  <si>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</si>
  <si>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</si>
  <si>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</si>
  <si>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</si>
  <si>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</si>
  <si>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</si>
  <si>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</si>
  <si>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</si>
  <si>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</si>
  <si>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</si>
  <si>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</si>
  <si>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</si>
  <si>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</si>
  <si>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</si>
  <si>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</si>
  <si>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</si>
  <si>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</si>
  <si>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</si>
  <si>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</si>
  <si>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</si>
  <si>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</si>
  <si>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</si>
  <si>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</si>
  <si>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</si>
  <si>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</si>
  <si>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</si>
  <si>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</si>
  <si>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</si>
  <si>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</si>
  <si>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</si>
  <si>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</si>
  <si>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</si>
  <si>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</si>
  <si>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</si>
  <si>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</si>
  <si>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</si>
  <si>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</si>
  <si>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</si>
  <si>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</si>
  <si>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</si>
  <si>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</si>
  <si>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</si>
  <si>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</si>
  <si>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</si>
  <si>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</si>
  <si>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</si>
  <si>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</si>
  <si>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</si>
  <si>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</si>
  <si>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</si>
  <si>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</si>
  <si>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</si>
  <si>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</si>
  <si>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</si>
  <si>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</si>
  <si>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</si>
  <si>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</si>
  <si>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</si>
  <si>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</si>
  <si>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</si>
  <si>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</si>
  <si>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</si>
  <si>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</si>
  <si>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</si>
  <si>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</si>
  <si>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</si>
  <si>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</si>
  <si>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</si>
  <si>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</si>
  <si>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</si>
  <si>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</si>
  <si>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</si>
  <si>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</si>
  <si>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</si>
  <si>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</si>
  <si>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</si>
  <si>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</si>
  <si>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</si>
  <si>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</si>
  <si>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</si>
  <si>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</si>
  <si>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</si>
  <si>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</si>
  <si>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</si>
  <si>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</si>
  <si>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</si>
  <si>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</si>
  <si>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</si>
  <si>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</si>
  <si>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</si>
  <si>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</si>
  <si>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</si>
  <si>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</si>
  <si>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</si>
  <si>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</si>
  <si>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</si>
  <si>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</si>
  <si>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</si>
  <si>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</si>
  <si>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</si>
  <si>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</si>
  <si>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</si>
  <si>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</si>
  <si>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</si>
  <si>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</si>
  <si>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</si>
  <si>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</si>
  <si>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</si>
  <si>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</si>
  <si>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</si>
  <si>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</si>
  <si>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</si>
  <si>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</si>
  <si>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</si>
  <si>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</si>
  <si>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</si>
  <si>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</si>
  <si>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</si>
  <si>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</si>
  <si>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</si>
  <si>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</si>
  <si>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</si>
  <si>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</si>
  <si>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</si>
  <si>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</si>
  <si>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</si>
  <si>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</si>
  <si>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</si>
  <si>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</si>
  <si>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</si>
  <si>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</si>
  <si>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</si>
  <si>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</si>
  <si>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</si>
  <si>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</si>
  <si>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</si>
  <si>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</si>
  <si>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</si>
  <si>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</si>
  <si>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</si>
  <si>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</si>
  <si>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</si>
  <si>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</si>
  <si>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</si>
  <si>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</si>
  <si>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</si>
  <si>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</si>
  <si>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</si>
  <si>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</si>
  <si>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</si>
  <si>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</si>
  <si>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</si>
  <si>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</si>
  <si>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</si>
  <si>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</si>
  <si>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</si>
  <si>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</si>
  <si>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</si>
  <si>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</si>
  <si>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</si>
  <si>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</si>
  <si>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</si>
  <si>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</si>
  <si>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</si>
  <si>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</si>
  <si>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</si>
  <si>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</si>
  <si>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</si>
  <si>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</si>
  <si>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</si>
  <si>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</si>
  <si>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</si>
  <si>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</si>
  <si>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</si>
  <si>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</si>
  <si>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</si>
  <si>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</si>
  <si>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</si>
  <si>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</si>
  <si>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</si>
  <si>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</si>
  <si>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</si>
  <si>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</si>
  <si>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</si>
  <si>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</si>
  <si>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</si>
  <si>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</si>
  <si>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</si>
  <si>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</si>
  <si>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</si>
  <si>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</si>
  <si>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</si>
  <si>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</si>
  <si>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</si>
  <si>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</si>
  <si>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</si>
  <si>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</si>
  <si>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</si>
  <si>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</si>
  <si>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</si>
  <si>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</si>
  <si>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</si>
  <si>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</si>
  <si>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</si>
  <si>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</si>
  <si>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</si>
  <si>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</si>
  <si>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</si>
  <si>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</si>
  <si>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</si>
  <si>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</si>
  <si>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</si>
  <si>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</si>
  <si>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</si>
  <si>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</si>
  <si>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</si>
  <si>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</si>
  <si>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</si>
  <si>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</si>
  <si>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</si>
  <si>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</si>
  <si>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</si>
  <si>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</si>
  <si>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</si>
  <si>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</si>
  <si>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</si>
  <si>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</si>
  <si>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</si>
  <si>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</si>
  <si>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</si>
  <si>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</si>
  <si>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</si>
  <si>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</si>
  <si>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</si>
  <si>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</si>
  <si>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</si>
  <si>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</si>
  <si>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</si>
  <si>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</si>
  <si>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</si>
  <si>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</si>
  <si>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</si>
  <si>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</si>
  <si>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</si>
  <si>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</si>
  <si>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</si>
  <si>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</si>
  <si>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</si>
  <si>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</si>
  <si>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</si>
  <si>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</si>
  <si>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</si>
  <si>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</si>
  <si>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</si>
  <si>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</si>
  <si>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</si>
  <si>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</si>
  <si>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</si>
  <si>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</si>
  <si>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</si>
  <si>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</si>
  <si>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</si>
  <si>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</si>
  <si>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</si>
  <si>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</si>
  <si>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</si>
  <si>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</si>
  <si>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</si>
  <si>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</si>
  <si>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</si>
  <si>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</si>
  <si>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</si>
  <si>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</si>
  <si>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</si>
  <si>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</si>
  <si>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</si>
  <si>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</si>
  <si>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</si>
  <si>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</si>
  <si>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</si>
  <si>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</si>
  <si>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</si>
  <si>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</si>
  <si>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</si>
  <si>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</si>
  <si>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</si>
  <si>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</si>
  <si>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</si>
  <si>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</si>
  <si>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</si>
  <si>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</si>
  <si>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</si>
  <si>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</si>
  <si>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</si>
  <si>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</si>
  <si>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</si>
  <si>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</si>
  <si>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</si>
  <si>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</si>
  <si>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</si>
  <si>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</si>
  <si>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</si>
  <si>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</si>
  <si>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</si>
  <si>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</si>
  <si>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</si>
  <si>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</si>
  <si>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</si>
  <si>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</si>
  <si>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</si>
  <si>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</si>
  <si>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</si>
  <si>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</si>
  <si>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</si>
  <si>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</si>
  <si>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</si>
  <si>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</si>
  <si>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</si>
  <si>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</si>
  <si>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</si>
  <si>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</si>
  <si>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</si>
  <si>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</si>
  <si>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</si>
  <si>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</si>
  <si>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</si>
  <si>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</si>
  <si>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</si>
  <si>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</si>
  <si>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</si>
  <si>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</si>
  <si>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</si>
  <si>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</si>
  <si>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</si>
  <si>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</si>
  <si>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</si>
  <si>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</si>
  <si>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</si>
  <si>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</si>
  <si>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</si>
  <si>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</si>
  <si>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</si>
  <si>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</si>
  <si>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</si>
  <si>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</si>
  <si>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</si>
  <si>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</si>
  <si>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</si>
  <si>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</si>
  <si>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</si>
  <si>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</si>
  <si>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</si>
  <si>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</si>
  <si>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</si>
  <si>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</si>
  <si>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</si>
  <si>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</si>
  <si>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</si>
  <si>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</si>
  <si>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</si>
  <si>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</si>
  <si>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</si>
  <si>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</si>
  <si>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</si>
  <si>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</si>
  <si>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</si>
  <si>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</si>
  <si>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</si>
  <si>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</si>
  <si>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</si>
  <si>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</si>
  <si>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</si>
  <si>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</si>
  <si>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</si>
  <si>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</si>
  <si>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</si>
  <si>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</si>
  <si>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</si>
  <si>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</si>
  <si>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</si>
  <si>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</si>
  <si>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</si>
  <si>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</si>
  <si>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</si>
  <si>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</si>
  <si>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</si>
  <si>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</si>
  <si>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</si>
  <si>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</si>
  <si>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</si>
  <si>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</si>
  <si>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</si>
  <si>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</si>
  <si>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</si>
  <si>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</si>
  <si>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</si>
  <si>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</si>
  <si>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</si>
  <si>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</si>
  <si>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</si>
  <si>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</si>
  <si>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</si>
  <si>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</si>
  <si>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</si>
  <si>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</si>
  <si>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</si>
  <si>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</si>
  <si>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</si>
  <si>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</si>
  <si>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</si>
  <si>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</si>
  <si>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</si>
  <si>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</si>
  <si>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</si>
  <si>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</si>
  <si>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</si>
  <si>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</si>
  <si>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</si>
  <si>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</si>
  <si>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</si>
  <si>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</si>
  <si>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</si>
  <si>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</si>
  <si>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</si>
  <si>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</si>
  <si>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</si>
  <si>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</si>
  <si>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</si>
  <si>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</si>
  <si>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</si>
  <si>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</si>
  <si>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</si>
  <si>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</si>
  <si>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</si>
  <si>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</si>
  <si>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</si>
  <si>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</si>
  <si>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</si>
  <si>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</si>
  <si>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</si>
  <si>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</si>
  <si>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</si>
  <si>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</si>
  <si>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</si>
  <si>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</si>
  <si>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</si>
  <si>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</si>
  <si>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</si>
  <si>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</si>
  <si>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</si>
  <si>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</si>
  <si>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</si>
  <si>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</si>
  <si>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</si>
  <si>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</si>
  <si>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</si>
  <si>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</si>
  <si>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</si>
  <si>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</si>
  <si>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</si>
  <si>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</si>
  <si>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</si>
  <si>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</si>
  <si>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</si>
  <si>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</si>
  <si>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</si>
  <si>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</si>
  <si>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</si>
  <si>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</si>
  <si>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</si>
  <si>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</si>
  <si>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</si>
  <si>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</si>
  <si>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</si>
  <si>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</si>
  <si>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</si>
  <si>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</si>
  <si>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</si>
  <si>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</si>
  <si>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</si>
  <si>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</si>
  <si>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</si>
  <si>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</si>
  <si>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</si>
  <si>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</si>
  <si>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</si>
  <si>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</si>
  <si>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</si>
  <si>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</si>
  <si>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</si>
  <si>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</si>
  <si>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</si>
  <si>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</si>
  <si>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</si>
  <si>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</si>
  <si>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</si>
  <si>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</si>
  <si>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</si>
  <si>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</si>
  <si>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</si>
  <si>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</si>
  <si>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</si>
  <si>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</si>
  <si>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</si>
  <si>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</si>
  <si>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</si>
  <si>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</si>
  <si>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</si>
  <si>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</si>
  <si>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</si>
  <si>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</si>
  <si>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</si>
  <si>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</si>
  <si>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</si>
  <si>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</si>
  <si>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</si>
  <si>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</si>
  <si>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</si>
  <si>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</si>
  <si>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</si>
  <si>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</si>
  <si>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</si>
  <si>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</si>
  <si>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</si>
  <si>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</si>
  <si>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</si>
  <si>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</si>
  <si>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</si>
  <si>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</si>
  <si>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</si>
  <si>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</si>
  <si>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</si>
  <si>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</si>
  <si>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</si>
  <si>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</si>
  <si>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</si>
  <si>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</si>
  <si>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</si>
  <si>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</si>
  <si>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</si>
  <si>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</si>
  <si>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</si>
  <si>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</si>
  <si>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</si>
  <si>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</si>
  <si>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</si>
  <si>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</si>
  <si>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</si>
  <si>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</si>
  <si>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</si>
  <si>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</si>
  <si>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</si>
  <si>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</si>
  <si>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</si>
  <si>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</si>
  <si>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</si>
  <si>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</si>
  <si>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</si>
  <si>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</si>
  <si>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</si>
  <si>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</si>
  <si>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</si>
  <si>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</si>
  <si>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</si>
  <si>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</si>
  <si>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</si>
  <si>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</si>
  <si>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</si>
  <si>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</si>
  <si>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</si>
  <si>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</si>
  <si>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</si>
  <si>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</si>
  <si>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</si>
  <si>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</si>
  <si>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</si>
  <si>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</si>
  <si>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</si>
  <si>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</si>
  <si>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</si>
  <si>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</si>
  <si>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</si>
  <si>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</si>
  <si>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</si>
  <si>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</si>
  <si>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</si>
  <si>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</si>
  <si>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</si>
  <si>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</si>
  <si>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</si>
  <si>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</si>
  <si>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</si>
  <si>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</si>
  <si>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</si>
  <si>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</si>
  <si>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</si>
  <si>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</si>
  <si>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</si>
  <si>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</si>
  <si>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</si>
  <si>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</si>
  <si>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</si>
  <si>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</si>
  <si>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</si>
  <si>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</si>
  <si>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</si>
  <si>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</si>
  <si>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</si>
  <si>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</si>
  <si>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</si>
  <si>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</si>
  <si>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</si>
  <si>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</si>
  <si>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</si>
  <si>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</si>
  <si>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</si>
  <si>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</si>
  <si>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</si>
  <si>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</si>
  <si>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</si>
  <si>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</si>
  <si>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</si>
  <si>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</si>
  <si>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</si>
  <si>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</si>
  <si>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</si>
  <si>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</si>
  <si>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</si>
  <si>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</si>
  <si>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</si>
  <si>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</si>
  <si>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</si>
  <si>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</si>
  <si>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</si>
  <si>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</si>
  <si>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</si>
  <si>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</si>
  <si>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</si>
  <si>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</si>
  <si>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</si>
  <si>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</si>
  <si>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</si>
  <si>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</si>
  <si>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</si>
  <si>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</si>
  <si>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</si>
  <si>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</si>
  <si>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</si>
  <si>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</si>
  <si>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</si>
  <si>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</si>
  <si>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</si>
  <si>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</si>
  <si>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</si>
  <si>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</si>
  <si>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</si>
  <si>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</si>
  <si>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</si>
  <si>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</si>
  <si>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</si>
  <si>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</si>
  <si>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</si>
  <si>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</si>
  <si>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</si>
  <si>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</si>
  <si>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</si>
  <si>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</si>
  <si>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</si>
  <si>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</si>
  <si>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</si>
  <si>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</si>
  <si>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</si>
  <si>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</si>
  <si>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</si>
  <si>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</si>
  <si>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</si>
  <si>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</si>
  <si>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</si>
  <si>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</si>
  <si>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</si>
  <si>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</si>
  <si>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</si>
  <si>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</si>
  <si>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</si>
  <si>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</si>
  <si>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</si>
  <si>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</si>
  <si>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</si>
  <si>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</si>
  <si>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</si>
  <si>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</si>
  <si>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</si>
  <si>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</si>
  <si>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</si>
  <si>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</si>
  <si>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</si>
  <si>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</si>
  <si>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</si>
  <si>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</si>
  <si>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</si>
  <si>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</si>
  <si>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</si>
  <si>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</si>
  <si>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</si>
  <si>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</si>
  <si>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</si>
  <si>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</si>
  <si>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</si>
  <si>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</si>
  <si>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</si>
  <si>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</si>
  <si>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</si>
  <si>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</si>
  <si>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</si>
  <si>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</si>
  <si>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</si>
  <si>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</si>
  <si>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</si>
  <si>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</si>
  <si>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</si>
  <si>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</si>
  <si>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</si>
  <si>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</si>
  <si>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</si>
  <si>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</si>
  <si>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</si>
  <si>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</si>
  <si>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</si>
  <si>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</si>
  <si>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</si>
  <si>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</si>
  <si>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</si>
  <si>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</si>
  <si>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</si>
  <si>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</si>
  <si>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</si>
  <si>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</si>
  <si>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</si>
  <si>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</si>
  <si>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</si>
  <si>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</si>
  <si>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</si>
  <si>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</si>
  <si>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</si>
  <si>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</si>
  <si>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</si>
  <si>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</si>
  <si>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</si>
  <si>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</si>
  <si>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</si>
  <si>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</si>
  <si>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</si>
  <si>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</si>
  <si>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</si>
  <si>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</si>
  <si>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</si>
  <si>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</si>
  <si>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</si>
  <si>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</si>
  <si>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</si>
  <si>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</si>
  <si>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</si>
  <si>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</si>
  <si>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</si>
  <si>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</si>
  <si>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</si>
  <si>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</si>
  <si>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</si>
  <si>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</si>
  <si>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</si>
  <si>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</si>
  <si>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</si>
  <si>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</si>
  <si>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</si>
  <si>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</si>
  <si>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</si>
  <si>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</si>
  <si>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</si>
  <si>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</si>
  <si>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</si>
  <si>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</si>
  <si>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</si>
  <si>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</si>
  <si>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</si>
  <si>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</si>
  <si>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</si>
  <si>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</si>
  <si>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</si>
  <si>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</si>
  <si>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</si>
  <si>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</si>
  <si>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</si>
  <si>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</si>
  <si>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</si>
  <si>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</si>
  <si>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</si>
  <si>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</si>
  <si>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</si>
  <si>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</si>
  <si>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</si>
  <si>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</si>
  <si>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</si>
  <si>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</si>
  <si>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</si>
  <si>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</si>
  <si>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</si>
  <si>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</si>
  <si>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</si>
  <si>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</si>
  <si>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</si>
  <si>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</si>
  <si>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</si>
  <si>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</si>
  <si>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</si>
  <si>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</si>
  <si>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</si>
  <si>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</si>
  <si>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</si>
  <si>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</si>
  <si>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</si>
  <si>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</si>
  <si>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</si>
  <si>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</si>
  <si>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</si>
  <si>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</si>
  <si>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</si>
  <si>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</si>
  <si>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</si>
  <si>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</si>
  <si>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</si>
  <si>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</si>
  <si>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</si>
  <si>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</si>
  <si>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</si>
  <si>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</si>
  <si>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</si>
  <si>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</si>
  <si>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</si>
  <si>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</si>
  <si>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</si>
  <si>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</si>
  <si>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</si>
  <si>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</si>
  <si>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</si>
  <si>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</si>
  <si>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</si>
  <si>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</si>
  <si>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</si>
  <si>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</si>
  <si>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</si>
  <si>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</si>
  <si>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</si>
  <si>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</si>
  <si>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</si>
  <si>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</si>
  <si>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</si>
  <si>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</si>
  <si>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</si>
  <si>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</si>
  <si>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</si>
  <si>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</si>
  <si>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</si>
  <si>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</si>
  <si>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</si>
  <si>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</si>
  <si>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</si>
  <si>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</si>
  <si>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</si>
  <si>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</si>
  <si>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</si>
  <si>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</si>
  <si>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</si>
  <si>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</si>
  <si>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</si>
  <si>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</si>
  <si>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</si>
  <si>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</si>
  <si>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</si>
  <si>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</si>
  <si>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</si>
  <si>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</si>
  <si>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</si>
  <si>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</si>
  <si>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</si>
  <si>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</si>
  <si>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</si>
  <si>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</si>
  <si>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</si>
  <si>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</si>
  <si>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</si>
  <si>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</si>
  <si>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</si>
  <si>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</si>
  <si>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</si>
  <si>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</si>
  <si>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</si>
  <si>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</si>
  <si>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</si>
  <si>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</si>
  <si>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</si>
  <si>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</si>
  <si>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</si>
  <si>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</si>
  <si>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</si>
  <si>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</si>
  <si>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</si>
  <si>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</si>
  <si>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</si>
  <si>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</si>
  <si>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</si>
  <si>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</si>
  <si>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</si>
  <si>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</si>
  <si>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</si>
  <si>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</si>
  <si>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</si>
  <si>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</si>
  <si>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</si>
  <si>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</si>
  <si>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</si>
  <si>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</si>
  <si>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</si>
  <si>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</si>
  <si>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</si>
  <si>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</si>
  <si>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</si>
  <si>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</si>
  <si>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</si>
  <si>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</si>
  <si>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</si>
  <si>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</si>
  <si>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</si>
  <si>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</si>
  <si>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</si>
  <si>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</si>
  <si>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</si>
  <si>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</si>
  <si>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</si>
  <si>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</si>
  <si>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</si>
  <si>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</si>
  <si>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</si>
  <si>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</si>
  <si>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</si>
  <si>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</si>
  <si>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</si>
  <si>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</si>
  <si>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</si>
  <si>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</si>
  <si>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</si>
  <si>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</si>
  <si>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</si>
  <si>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</si>
  <si>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</si>
  <si>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</si>
  <si>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</si>
  <si>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</si>
  <si>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</si>
  <si>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</si>
  <si>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</si>
  <si>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</si>
  <si>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</si>
  <si>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</si>
  <si>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</si>
  <si>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</si>
  <si>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</si>
  <si>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</si>
  <si>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</si>
  <si>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</si>
  <si>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</si>
  <si>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</si>
  <si>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</si>
  <si>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</si>
  <si>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</si>
  <si>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</si>
  <si>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</si>
  <si>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</si>
  <si>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</si>
  <si>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</si>
  <si>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</si>
  <si>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</si>
  <si>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</si>
  <si>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</si>
  <si>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</si>
  <si>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</si>
  <si>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</si>
  <si>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</si>
  <si>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</si>
  <si>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</si>
  <si>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</si>
  <si>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</si>
  <si>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</si>
  <si>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</si>
  <si>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</si>
  <si>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</si>
  <si>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</si>
  <si>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</si>
  <si>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</si>
  <si>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</si>
  <si>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</si>
  <si>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</si>
  <si>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</si>
  <si>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</si>
  <si>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</si>
  <si>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</si>
  <si>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</si>
  <si>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</si>
  <si>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</si>
  <si>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</si>
  <si>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</si>
  <si>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</si>
  <si>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</si>
  <si>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</si>
  <si>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</si>
  <si>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</si>
  <si>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</si>
  <si>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</si>
  <si>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</si>
  <si>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</si>
  <si>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</si>
  <si>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</si>
  <si>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</si>
  <si>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</si>
  <si>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</si>
  <si>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</si>
  <si>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</si>
  <si>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</si>
  <si>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</si>
  <si>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</si>
  <si>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</si>
  <si>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</si>
  <si>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</si>
  <si>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</si>
  <si>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</si>
  <si>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</si>
  <si>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</si>
  <si>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</si>
  <si>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</si>
  <si>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</si>
  <si>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</si>
  <si>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</si>
  <si>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</si>
  <si>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</si>
  <si>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</si>
  <si>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</si>
  <si>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</si>
  <si>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</si>
  <si>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</si>
  <si>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</si>
  <si>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</si>
  <si>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</si>
  <si>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</si>
  <si>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</si>
  <si>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</si>
  <si>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</si>
  <si>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</si>
  <si>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</si>
  <si>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</si>
  <si>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</si>
  <si>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</si>
  <si>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</si>
  <si>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</si>
  <si>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</si>
  <si>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</si>
  <si>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</si>
  <si>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</si>
  <si>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</si>
  <si>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</si>
  <si>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</si>
  <si>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</si>
  <si>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</si>
  <si>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</si>
  <si>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</si>
  <si>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</si>
  <si>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</si>
  <si>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</si>
  <si>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</si>
  <si>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</si>
  <si>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</si>
  <si>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</si>
  <si>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</si>
  <si>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</si>
  <si>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</si>
  <si>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</si>
  <si>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</si>
  <si>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</si>
  <si>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</si>
  <si>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</si>
  <si>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</si>
  <si>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</si>
  <si>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</si>
  <si>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</si>
  <si>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</si>
  <si>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</si>
  <si>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</si>
  <si>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</si>
  <si>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</si>
  <si>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</si>
  <si>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</si>
  <si>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</si>
  <si>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</si>
  <si>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</si>
  <si>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</si>
  <si>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</si>
  <si>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</si>
  <si>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</si>
  <si>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</si>
  <si>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</si>
  <si>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</si>
  <si>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</si>
  <si>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</si>
  <si>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</si>
  <si>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</si>
  <si>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</si>
  <si>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</si>
  <si>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</si>
  <si>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</si>
  <si>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</si>
  <si>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</si>
  <si>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</si>
  <si>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</si>
  <si>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</si>
  <si>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</si>
  <si>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</si>
  <si>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</si>
  <si>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</si>
  <si>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</si>
  <si>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</si>
  <si>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</si>
  <si>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</si>
  <si>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</si>
  <si>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</si>
  <si>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</si>
  <si>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</si>
  <si>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</si>
  <si>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</si>
  <si>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</si>
  <si>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</si>
  <si>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</si>
  <si>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</si>
  <si>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</si>
  <si>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</si>
  <si>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</si>
  <si>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</si>
  <si>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</si>
  <si>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</si>
  <si>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</si>
  <si>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</si>
  <si>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</si>
  <si>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</si>
  <si>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</si>
  <si>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</si>
  <si>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</si>
  <si>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</si>
  <si>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</si>
  <si>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</si>
  <si>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</si>
  <si>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</si>
  <si>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</si>
  <si>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</si>
  <si>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</si>
  <si>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</si>
  <si>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</si>
  <si>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</si>
  <si>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</si>
  <si>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</si>
  <si>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</si>
  <si>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</si>
  <si>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</si>
  <si>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</si>
  <si>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</si>
  <si>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</si>
  <si>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</si>
  <si>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</si>
  <si>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</si>
  <si>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</si>
  <si>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</si>
  <si>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</si>
  <si>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</si>
  <si>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</si>
  <si>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</si>
  <si>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</si>
  <si>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</si>
  <si>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</si>
  <si>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</si>
  <si>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</si>
  <si>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</si>
  <si>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</si>
  <si>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</si>
  <si>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</si>
  <si>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</si>
  <si>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</si>
  <si>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</si>
  <si>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</si>
  <si>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</si>
  <si>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</si>
  <si>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</si>
  <si>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</si>
  <si>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</si>
  <si>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</si>
  <si>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</si>
  <si>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</si>
  <si>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</si>
  <si>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</si>
  <si>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</si>
  <si>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</si>
  <si>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</si>
  <si>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</si>
  <si>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</si>
  <si>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</si>
  <si>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</si>
  <si>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</si>
  <si>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</si>
  <si>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</si>
  <si>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</si>
  <si>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</si>
  <si>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</si>
  <si>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</si>
  <si>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</si>
  <si>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</si>
  <si>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</si>
  <si>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</si>
  <si>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</si>
  <si>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</si>
  <si>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</si>
  <si>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</si>
  <si>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</si>
  <si>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</si>
  <si>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</si>
  <si>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</si>
  <si>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</si>
  <si>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</si>
  <si>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</si>
  <si>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</si>
  <si>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</si>
  <si>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</si>
  <si>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</si>
  <si>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</si>
  <si>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</si>
  <si>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</si>
  <si>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</si>
  <si>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</si>
  <si>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</si>
  <si>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</si>
  <si>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</si>
  <si>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</si>
  <si>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</si>
  <si>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</si>
  <si>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</si>
  <si>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</si>
  <si>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</si>
  <si>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</si>
  <si>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</si>
  <si>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</si>
  <si>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</si>
  <si>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</si>
  <si>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</si>
  <si>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</si>
  <si>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</si>
  <si>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</si>
  <si>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</si>
  <si>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</si>
  <si>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</si>
  <si>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</si>
  <si>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</si>
  <si>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</si>
  <si>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</si>
  <si>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</si>
  <si>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</si>
  <si>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</si>
  <si>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</si>
  <si>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</si>
  <si>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</si>
  <si>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</si>
  <si>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</si>
  <si>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</si>
  <si>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</si>
  <si>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</si>
  <si>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</si>
  <si>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</si>
  <si>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</si>
  <si>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</si>
  <si>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</si>
  <si>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</si>
  <si>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</si>
  <si>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</si>
  <si>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</si>
  <si>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</si>
  <si>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</si>
  <si>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</si>
  <si>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</si>
  <si>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</si>
  <si>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</si>
  <si>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</si>
  <si>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</si>
  <si>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</si>
  <si>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</si>
  <si>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</si>
  <si>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</si>
  <si>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</si>
  <si>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</si>
  <si>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</si>
  <si>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</si>
  <si>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</si>
  <si>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</si>
  <si>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</si>
  <si>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</si>
  <si>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</si>
  <si>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</si>
  <si>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</si>
  <si>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</si>
  <si>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</si>
  <si>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</si>
  <si>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</si>
  <si>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</si>
  <si>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</si>
  <si>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</si>
  <si>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</si>
  <si>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</si>
  <si>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</si>
  <si>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</si>
  <si>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</si>
  <si>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</si>
  <si>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</si>
  <si>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</si>
  <si>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</si>
  <si>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</si>
  <si>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</si>
  <si>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</si>
  <si>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</si>
  <si>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</si>
  <si>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</si>
  <si>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</si>
  <si>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</si>
  <si>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</si>
  <si>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</si>
  <si>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</si>
  <si>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</si>
  <si>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</si>
  <si>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</si>
  <si>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</si>
  <si>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</si>
  <si>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</si>
  <si>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</si>
  <si>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</si>
  <si>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</si>
  <si>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</si>
  <si>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</si>
  <si>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</si>
  <si>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</si>
  <si>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</si>
  <si>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</si>
  <si>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</si>
  <si>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</si>
  <si>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</si>
  <si>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</si>
  <si>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</si>
  <si>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</si>
  <si>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</si>
  <si>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</si>
  <si>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</si>
  <si>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</si>
  <si>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</si>
  <si>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</si>
  <si>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</si>
  <si>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</si>
  <si>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</si>
  <si>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</si>
  <si>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</si>
  <si>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</si>
  <si>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</si>
  <si>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</si>
  <si>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</si>
  <si>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</si>
  <si>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</si>
  <si>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</si>
  <si>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</si>
  <si>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</si>
  <si>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</si>
  <si>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</si>
  <si>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</si>
  <si>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</si>
  <si>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</si>
  <si>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</si>
  <si>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</si>
  <si>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</si>
  <si>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</si>
  <si>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</si>
  <si>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</si>
  <si>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</si>
  <si>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</si>
  <si>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</si>
  <si>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</si>
  <si>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</si>
  <si>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</si>
  <si>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</si>
  <si>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</si>
  <si>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</si>
  <si>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</si>
  <si>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</si>
  <si>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</si>
  <si>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</si>
  <si>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</si>
  <si>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</si>
  <si>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</si>
  <si>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</si>
  <si>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</si>
  <si>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</si>
  <si>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</si>
  <si>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</si>
  <si>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</si>
  <si>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</si>
  <si>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</si>
  <si>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</si>
  <si>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</si>
  <si>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</si>
  <si>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</si>
  <si>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</si>
  <si>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</si>
  <si>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</si>
  <si>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</si>
  <si>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</si>
  <si>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</si>
  <si>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</si>
  <si>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</si>
  <si>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</si>
  <si>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</si>
  <si>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</si>
  <si>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</si>
  <si>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</si>
  <si>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</si>
  <si>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</si>
  <si>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</si>
  <si>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</si>
  <si>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</si>
  <si>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</si>
  <si>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</si>
  <si>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</si>
  <si>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</si>
  <si>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</si>
  <si>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</si>
  <si>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</si>
  <si>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</si>
  <si>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</si>
  <si>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</si>
  <si>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</si>
  <si>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</si>
  <si>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</si>
  <si>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</si>
  <si>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</si>
  <si>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</si>
  <si>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</si>
  <si>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</si>
  <si>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</si>
  <si>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</si>
  <si>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</si>
  <si>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</si>
  <si>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</si>
  <si>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</si>
  <si>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</si>
  <si>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</si>
  <si>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</si>
  <si>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</si>
  <si>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</si>
  <si>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</si>
  <si>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</si>
  <si>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</si>
  <si>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</si>
  <si>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</si>
  <si>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</si>
  <si>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</si>
  <si>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</si>
  <si>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</si>
  <si>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</si>
  <si>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</si>
  <si>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</si>
  <si>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</si>
  <si>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</si>
  <si>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</si>
  <si>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</si>
  <si>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</si>
  <si>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</si>
  <si>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</si>
  <si>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</si>
  <si>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</si>
  <si>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</si>
  <si>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</si>
  <si>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</si>
  <si>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</si>
  <si>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</si>
  <si>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</si>
  <si>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</si>
  <si>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</si>
  <si>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</si>
  <si>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</si>
  <si>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</si>
  <si>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</si>
  <si>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</si>
  <si>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</si>
  <si>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</si>
  <si>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</si>
  <si>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</si>
  <si>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</si>
  <si>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</si>
  <si>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</si>
  <si>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</si>
  <si>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</si>
  <si>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</si>
  <si>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</si>
  <si>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</si>
  <si>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</si>
  <si>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</si>
  <si>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</si>
  <si>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</si>
  <si>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</si>
  <si>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</si>
  <si>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</si>
  <si>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</si>
  <si>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</si>
  <si>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</si>
  <si>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</si>
  <si>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</si>
  <si>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</si>
  <si>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</si>
  <si>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</si>
  <si>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</si>
  <si>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</si>
  <si>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</si>
  <si>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</si>
  <si>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</si>
  <si>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</si>
  <si>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</si>
  <si>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</si>
  <si>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</si>
  <si>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</si>
  <si>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</si>
  <si>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</si>
  <si>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</si>
  <si>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</si>
  <si>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</si>
  <si>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</si>
  <si>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</si>
  <si>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</si>
  <si>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</si>
  <si>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</si>
  <si>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</si>
  <si>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</si>
  <si>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</si>
  <si>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</si>
  <si>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</si>
  <si>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</si>
  <si>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</si>
  <si>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</si>
  <si>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</si>
  <si>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</si>
  <si>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</si>
  <si>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</si>
  <si>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</si>
  <si>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</si>
  <si>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</si>
  <si>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</si>
  <si>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</si>
  <si>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</si>
  <si>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</si>
  <si>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</si>
  <si>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</si>
  <si>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</si>
  <si>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</si>
  <si>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</si>
  <si>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</si>
  <si>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</si>
  <si>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</si>
  <si>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</si>
  <si>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</si>
  <si>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</si>
  <si>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</si>
  <si>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</si>
  <si>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</si>
  <si>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</si>
  <si>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</si>
  <si>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</si>
  <si>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</si>
  <si>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</si>
  <si>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</si>
  <si>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</si>
  <si>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</si>
  <si>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</si>
  <si>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</si>
  <si>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</si>
  <si>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</si>
  <si>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</si>
  <si>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</si>
  <si>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</si>
  <si>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</si>
  <si>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</si>
  <si>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</si>
  <si>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</si>
  <si>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</si>
  <si>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</si>
  <si>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</si>
  <si>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</si>
  <si>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</si>
  <si>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</si>
  <si>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</si>
  <si>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</si>
  <si>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</si>
  <si>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</si>
  <si>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</si>
  <si>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</si>
  <si>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</si>
  <si>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</si>
  <si>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</si>
  <si>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</si>
  <si>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</si>
  <si>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</si>
  <si>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</si>
  <si>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</si>
  <si>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</si>
  <si>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</si>
  <si>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</si>
  <si>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</si>
  <si>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</si>
  <si>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</si>
  <si>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</si>
  <si>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</si>
  <si>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</si>
  <si>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</si>
  <si>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</si>
  <si>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</si>
  <si>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</si>
  <si>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</si>
  <si>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</si>
  <si>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</si>
  <si>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</si>
  <si>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</si>
  <si>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</si>
  <si>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</si>
  <si>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</si>
  <si>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</si>
  <si>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</si>
  <si>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</si>
  <si>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</si>
  <si>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</si>
  <si>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</si>
  <si>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</si>
  <si>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</si>
  <si>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</si>
  <si>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</si>
  <si>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</si>
  <si>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</si>
  <si>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</si>
  <si>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</si>
  <si>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</si>
  <si>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</si>
  <si>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</si>
  <si>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</si>
  <si>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</si>
  <si>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</si>
  <si>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</si>
  <si>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</si>
  <si>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</si>
  <si>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</si>
  <si>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</si>
  <si>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</si>
  <si>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</si>
  <si>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</si>
  <si>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</si>
  <si>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</si>
  <si>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</si>
  <si>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</si>
  <si>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</si>
  <si>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</si>
  <si>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</si>
  <si>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</si>
  <si>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</si>
  <si>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</si>
  <si>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</si>
  <si>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</si>
  <si>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</si>
  <si>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</si>
  <si>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</si>
  <si>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</si>
  <si>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</si>
  <si>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</si>
  <si>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</si>
  <si>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</si>
  <si>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</si>
  <si>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</si>
  <si>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</si>
  <si>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</si>
  <si>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</si>
  <si>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</si>
  <si>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</si>
  <si>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</si>
  <si>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</si>
  <si>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</si>
  <si>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</si>
  <si>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</si>
  <si>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</si>
  <si>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</si>
  <si>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</si>
  <si>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</si>
  <si>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</si>
  <si>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</si>
  <si>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</si>
  <si>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</si>
  <si>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</si>
  <si>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</si>
  <si>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</si>
  <si>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</si>
  <si>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</si>
  <si>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</si>
  <si>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</si>
  <si>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</si>
  <si>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</si>
  <si>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</si>
  <si>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</si>
  <si>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</si>
  <si>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</si>
  <si>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</si>
  <si>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</si>
  <si>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</si>
  <si>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</si>
  <si>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</si>
  <si>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</si>
  <si>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</si>
  <si>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</si>
  <si>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</si>
  <si>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</si>
  <si>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</si>
  <si>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</si>
  <si>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</si>
  <si>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</si>
  <si>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</si>
  <si>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</si>
  <si>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</si>
  <si>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</si>
  <si>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</si>
  <si>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</si>
  <si>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</si>
  <si>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</si>
  <si>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</si>
  <si>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</si>
  <si>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</si>
  <si>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</si>
  <si>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</si>
  <si>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</si>
  <si>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</si>
  <si>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</si>
  <si>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</si>
  <si>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</si>
  <si>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</si>
  <si>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</si>
  <si>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</si>
  <si>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</si>
  <si>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</si>
  <si>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</si>
  <si>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</si>
  <si>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</si>
  <si>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</si>
  <si>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</si>
  <si>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</si>
  <si>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</si>
  <si>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</si>
  <si>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</si>
  <si>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</si>
  <si>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</si>
  <si>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</si>
  <si>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</si>
  <si>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</si>
  <si>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</si>
  <si>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</si>
  <si>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</si>
  <si>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</si>
  <si>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</si>
  <si>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</si>
  <si>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</si>
  <si>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</si>
  <si>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</si>
  <si>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</si>
  <si>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</si>
  <si>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</si>
  <si>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</si>
  <si>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</si>
  <si>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</si>
  <si>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</si>
  <si>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</si>
  <si>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</si>
  <si>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</si>
  <si>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</si>
  <si>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</si>
  <si>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</si>
  <si>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</si>
  <si>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</si>
  <si>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</si>
  <si>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</si>
  <si>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</si>
  <si>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</si>
  <si>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</si>
  <si>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</si>
  <si>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</si>
  <si>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</si>
  <si>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</si>
  <si>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</si>
  <si>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</si>
  <si>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</si>
  <si>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</si>
  <si>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</si>
  <si>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</si>
  <si>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</si>
  <si>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</si>
  <si>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</si>
  <si>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</si>
  <si>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</si>
  <si>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</si>
  <si>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</si>
  <si>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</si>
  <si>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</si>
  <si>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</si>
  <si>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</si>
  <si>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</si>
  <si>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</si>
  <si>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</si>
  <si>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</si>
  <si>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</si>
  <si>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</si>
  <si>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</si>
  <si>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</si>
  <si>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</si>
  <si>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</si>
  <si>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</si>
  <si>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</si>
  <si>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</si>
  <si>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</si>
  <si>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</si>
  <si>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</si>
  <si>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</si>
  <si>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</si>
  <si>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</si>
  <si>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</si>
  <si>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</si>
  <si>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</si>
  <si>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</si>
  <si>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</si>
  <si>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</si>
  <si>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</si>
  <si>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</si>
  <si>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</si>
  <si>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</si>
  <si>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</si>
  <si>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</si>
  <si>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</si>
  <si>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</si>
  <si>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</si>
  <si>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</si>
  <si>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</si>
  <si>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</si>
  <si>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</si>
  <si>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</si>
  <si>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</si>
  <si>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</si>
  <si>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</si>
  <si>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</si>
  <si>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</si>
  <si>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</si>
  <si>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</si>
  <si>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</si>
  <si>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</si>
  <si>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</si>
  <si>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</si>
  <si>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</si>
  <si>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</si>
  <si>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</si>
  <si>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</si>
  <si>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</si>
  <si>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</si>
  <si>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</si>
  <si>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</si>
  <si>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</si>
  <si>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</si>
  <si>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</si>
  <si>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</si>
  <si>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</si>
  <si>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</si>
  <si>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</si>
  <si>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</si>
  <si>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</si>
  <si>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</si>
  <si>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</si>
  <si>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</si>
  <si>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</si>
  <si>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</si>
  <si>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</si>
  <si>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</si>
  <si>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</si>
  <si>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</si>
  <si>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</si>
  <si>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</si>
  <si>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</si>
  <si>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</si>
  <si>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</si>
  <si>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</si>
  <si>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</si>
  <si>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</si>
  <si>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</si>
  <si>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</si>
  <si>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</si>
  <si>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</si>
  <si>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</si>
  <si>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</si>
  <si>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</si>
  <si>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</si>
  <si>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</si>
  <si>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</si>
  <si>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</si>
  <si>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</si>
  <si>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</si>
  <si>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</si>
  <si>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</si>
  <si>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</si>
  <si>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</si>
  <si>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</si>
  <si>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</si>
  <si>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</si>
  <si>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</si>
  <si>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</si>
  <si>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</si>
  <si>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</si>
  <si>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</si>
  <si>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</si>
  <si>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</si>
  <si>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</si>
  <si>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</si>
  <si>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</si>
  <si>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</si>
  <si>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</si>
  <si>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</si>
  <si>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</si>
  <si>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</si>
  <si>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</si>
  <si>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</si>
  <si>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</si>
  <si>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</si>
  <si>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</si>
  <si>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</si>
  <si>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</si>
  <si>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</si>
  <si>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</si>
  <si>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</si>
  <si>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</si>
  <si>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</si>
  <si>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</si>
  <si>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</si>
  <si>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</si>
  <si>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</si>
  <si>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</si>
  <si>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</si>
  <si>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</si>
  <si>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</si>
  <si>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</si>
  <si>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</si>
  <si>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</si>
  <si>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</si>
  <si>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</si>
  <si>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</si>
  <si>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</si>
  <si>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</si>
  <si>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</si>
  <si>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</si>
  <si>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</si>
  <si>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</si>
  <si>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</si>
  <si>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</si>
  <si>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</si>
  <si>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</si>
  <si>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</si>
  <si>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</si>
  <si>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</si>
  <si>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</si>
  <si>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</si>
  <si>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</si>
  <si>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</si>
  <si>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</si>
  <si>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</si>
  <si>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</si>
  <si>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</si>
  <si>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</si>
  <si>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</si>
  <si>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</si>
  <si>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</si>
  <si>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</si>
  <si>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</si>
  <si>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</si>
  <si>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</si>
  <si>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</si>
  <si>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</si>
  <si>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</si>
  <si>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</si>
  <si>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</si>
  <si>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</si>
  <si>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</si>
  <si>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</si>
  <si>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</si>
  <si>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</si>
  <si>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</si>
  <si>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</si>
  <si>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</si>
  <si>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</si>
  <si>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</si>
  <si>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</si>
  <si>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</si>
  <si>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</si>
  <si>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</si>
  <si>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</si>
  <si>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</si>
  <si>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</si>
  <si>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</si>
  <si>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</si>
  <si>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</si>
  <si>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</si>
  <si>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</si>
  <si>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</si>
  <si>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</si>
  <si>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</si>
  <si>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</si>
  <si>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</si>
  <si>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</si>
  <si>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</si>
  <si>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</si>
  <si>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</si>
  <si>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</si>
  <si>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</si>
  <si>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</si>
  <si>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</si>
  <si>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</si>
  <si>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</si>
  <si>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</si>
  <si>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</si>
  <si>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</si>
  <si>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</si>
  <si>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</si>
  <si>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</si>
  <si>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</si>
  <si>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</si>
  <si>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</si>
  <si>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</si>
  <si>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</si>
  <si>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</si>
  <si>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</si>
  <si>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</si>
  <si>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</si>
  <si>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</si>
  <si>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</si>
  <si>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</si>
  <si>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</si>
  <si>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</si>
  <si>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</si>
  <si>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</si>
  <si>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</si>
  <si>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</si>
  <si>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</si>
  <si>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</si>
  <si>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</si>
  <si>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</si>
  <si>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</si>
  <si>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</si>
  <si>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</si>
  <si>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</si>
  <si>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</si>
  <si>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</si>
  <si>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</si>
  <si>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</si>
  <si>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</si>
  <si>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</si>
  <si>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</si>
  <si>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</si>
  <si>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</si>
  <si>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</si>
  <si>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</si>
  <si>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</si>
  <si>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</si>
  <si>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</si>
  <si>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</si>
  <si>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</si>
  <si>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</si>
  <si>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</si>
  <si>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</si>
  <si>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</si>
  <si>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</si>
  <si>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</si>
  <si>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</si>
  <si>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</si>
  <si>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</si>
  <si>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</si>
  <si>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</si>
  <si>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</si>
  <si>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</si>
  <si>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</si>
  <si>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</si>
  <si>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</si>
  <si>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</si>
  <si>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</si>
  <si>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</si>
  <si>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</si>
  <si>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</si>
  <si>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</si>
  <si>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</si>
  <si>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</si>
  <si>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</si>
  <si>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</si>
  <si>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</si>
  <si>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</si>
  <si>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</si>
  <si>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</si>
  <si>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</si>
  <si>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</si>
  <si>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</si>
  <si>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</si>
  <si>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</si>
  <si>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</si>
  <si>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</si>
  <si>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</si>
  <si>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</si>
  <si>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</si>
  <si>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</si>
  <si>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</si>
  <si>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</si>
  <si>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</si>
  <si>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</si>
  <si>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</si>
  <si>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</si>
  <si>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</si>
  <si>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</si>
  <si>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</si>
  <si>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</si>
  <si>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</si>
  <si>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</si>
  <si>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</si>
  <si>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</si>
  <si>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</si>
  <si>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</si>
  <si>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</si>
  <si>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</si>
  <si>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</si>
  <si>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</si>
  <si>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</si>
  <si>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</si>
  <si>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</si>
  <si>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</si>
  <si>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</si>
  <si>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</si>
  <si>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</si>
  <si>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</si>
  <si>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</si>
  <si>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</si>
  <si>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</si>
  <si>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</si>
  <si>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</si>
  <si>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</si>
  <si>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</si>
  <si>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</si>
  <si>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</si>
  <si>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</si>
  <si>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</si>
  <si>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</si>
  <si>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</si>
  <si>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</si>
  <si>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</si>
  <si>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</si>
  <si>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</si>
  <si>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</si>
  <si>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</si>
  <si>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</si>
  <si>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</si>
  <si>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</si>
  <si>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</si>
  <si>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</si>
  <si>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</si>
  <si>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</si>
  <si>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</si>
  <si>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</si>
  <si>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</si>
  <si>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</si>
  <si>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</si>
  <si>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</si>
  <si>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</si>
  <si>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</si>
  <si>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</si>
  <si>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</si>
  <si>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</si>
  <si>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</si>
  <si>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</si>
  <si>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</si>
  <si>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</si>
  <si>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</si>
  <si>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</si>
  <si>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</si>
  <si>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</si>
  <si>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</si>
  <si>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</si>
  <si>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</si>
  <si>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</si>
  <si>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</si>
  <si>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</si>
  <si>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</si>
  <si>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</si>
  <si>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</si>
  <si>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</si>
  <si>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</si>
  <si>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</si>
  <si>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</si>
  <si>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</si>
  <si>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</si>
  <si>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</si>
  <si>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</si>
  <si>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</si>
  <si>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</si>
  <si>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</si>
  <si>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</si>
  <si>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</si>
  <si>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</si>
  <si>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</si>
  <si>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</si>
  <si>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</si>
  <si>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</si>
  <si>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</si>
  <si>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</si>
  <si>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</si>
  <si>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</si>
  <si>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</si>
  <si>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</si>
  <si>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</si>
  <si>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</si>
  <si>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</si>
  <si>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</si>
  <si>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</si>
  <si>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</si>
  <si>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</si>
  <si>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</si>
  <si>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</si>
  <si>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</si>
  <si>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</si>
  <si>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</si>
  <si>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</si>
  <si>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</si>
  <si>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</si>
  <si>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</si>
  <si>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</si>
  <si>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</si>
  <si>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</si>
  <si>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</si>
  <si>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</si>
  <si>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</si>
  <si>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</si>
  <si>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</si>
  <si>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</si>
  <si>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</si>
  <si>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</si>
  <si>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</si>
  <si>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</si>
  <si>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</si>
  <si>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</si>
  <si>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</si>
  <si>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</si>
  <si>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</si>
  <si>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</si>
  <si>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</si>
  <si>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</si>
  <si>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</si>
  <si>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</si>
  <si>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</si>
  <si>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</si>
  <si>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</si>
  <si>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</si>
  <si>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</si>
  <si>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</si>
  <si>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</si>
  <si>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</si>
  <si>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</si>
  <si>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</si>
  <si>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</si>
  <si>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</si>
  <si>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</si>
  <si>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</si>
  <si>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</si>
  <si>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</si>
  <si>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</si>
  <si>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</si>
  <si>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</si>
  <si>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</si>
  <si>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</si>
  <si>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</si>
  <si>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</si>
  <si>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</si>
  <si>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</si>
  <si>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</si>
  <si>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</si>
  <si>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</si>
  <si>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</si>
  <si>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</si>
  <si>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</si>
  <si>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</si>
  <si>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</si>
  <si>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</si>
  <si>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</si>
  <si>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</si>
  <si>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</si>
  <si>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</si>
  <si>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</si>
  <si>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</si>
  <si>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</si>
  <si>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</si>
  <si>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</si>
  <si>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</si>
  <si>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</si>
  <si>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</si>
  <si>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</si>
  <si>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</si>
  <si>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</si>
  <si>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</si>
  <si>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</si>
  <si>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</si>
  <si>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</si>
  <si>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</si>
  <si>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</si>
  <si>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</si>
  <si>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</si>
  <si>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</si>
  <si>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</si>
  <si>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</si>
  <si>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</si>
  <si>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</si>
  <si>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</si>
  <si>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</si>
  <si>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</si>
  <si>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</si>
  <si>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</si>
  <si>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</si>
  <si>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</si>
  <si>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</si>
  <si>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</si>
  <si>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</si>
  <si>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</si>
  <si>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</si>
  <si>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</si>
  <si>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</si>
  <si>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</si>
  <si>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</si>
  <si>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</si>
  <si>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</si>
  <si>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</si>
  <si>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</si>
  <si>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</si>
  <si>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</si>
  <si>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</si>
  <si>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</si>
  <si>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</si>
  <si>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</si>
  <si>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</si>
  <si>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</si>
  <si>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</si>
  <si>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</si>
  <si>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</si>
  <si>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</si>
  <si>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</si>
  <si>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</si>
  <si>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</si>
  <si>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</si>
  <si>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</si>
  <si>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</si>
  <si>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</si>
  <si>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</si>
  <si>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</si>
  <si>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</si>
  <si>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</si>
  <si>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</si>
  <si>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</si>
  <si>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</si>
  <si>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</si>
  <si>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</si>
  <si>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</si>
  <si>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</si>
  <si>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</si>
  <si>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</si>
  <si>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</si>
  <si>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</si>
  <si>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</si>
  <si>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</si>
  <si>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</si>
  <si>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</si>
  <si>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</si>
  <si>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</si>
  <si>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</si>
  <si>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</si>
  <si>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</si>
  <si>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</si>
  <si>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</si>
  <si>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</si>
  <si>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</si>
  <si>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</si>
  <si>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</si>
  <si>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</si>
  <si>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</si>
  <si>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</si>
  <si>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</si>
  <si>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</si>
  <si>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</si>
  <si>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</si>
  <si>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</si>
  <si>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</si>
  <si>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</si>
  <si>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</si>
  <si>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</si>
  <si>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</si>
  <si>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</si>
  <si>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</si>
  <si>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</si>
  <si>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</si>
  <si>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</si>
  <si>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</si>
  <si>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</si>
  <si>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</si>
  <si>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</si>
  <si>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</si>
  <si>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</si>
  <si>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</si>
  <si>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</si>
  <si>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</si>
  <si>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</si>
  <si>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</si>
  <si>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</si>
  <si>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</si>
  <si>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</si>
  <si>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</si>
  <si>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</si>
  <si>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</si>
  <si>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</si>
  <si>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</si>
  <si>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</si>
  <si>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</si>
  <si>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</si>
  <si>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</si>
  <si>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</si>
  <si>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</si>
  <si>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</si>
  <si>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</si>
  <si>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</si>
  <si>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</si>
  <si>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</si>
  <si>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</si>
  <si>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</si>
  <si>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</si>
  <si>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</si>
  <si>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</si>
  <si>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</si>
  <si>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</si>
  <si>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</si>
  <si>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</si>
  <si>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</si>
  <si>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</si>
  <si>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</si>
  <si>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</si>
  <si>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</si>
  <si>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</si>
  <si>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</si>
  <si>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</si>
  <si>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</si>
  <si>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</si>
  <si>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</si>
  <si>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</si>
  <si>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</si>
  <si>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</si>
  <si>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</si>
  <si>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</si>
  <si>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</si>
  <si>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</si>
  <si>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</si>
  <si>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</si>
  <si>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</si>
  <si>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</si>
  <si>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</si>
  <si>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</si>
  <si>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</si>
  <si>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</si>
  <si>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</si>
  <si>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</si>
  <si>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</si>
  <si>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</si>
  <si>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</si>
  <si>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</si>
  <si>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</si>
  <si>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</si>
  <si>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</si>
  <si>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</si>
  <si>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</si>
  <si>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</si>
  <si>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</si>
  <si>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</si>
  <si>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</si>
  <si>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</si>
  <si>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</si>
  <si>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</si>
  <si>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</si>
  <si>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</si>
  <si>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</si>
  <si>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</si>
  <si>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</si>
  <si>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</si>
  <si>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</si>
  <si>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</si>
  <si>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</si>
  <si>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</si>
  <si>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</si>
  <si>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</si>
  <si>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</si>
  <si>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</si>
  <si>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</si>
  <si>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</si>
  <si>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</si>
  <si>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</si>
  <si>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</si>
  <si>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</si>
  <si>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</si>
  <si>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</si>
  <si>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</si>
  <si>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</si>
  <si>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</si>
  <si>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</si>
  <si>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</si>
  <si>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</si>
  <si>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</si>
  <si>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</si>
  <si>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</si>
  <si>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</si>
  <si>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</si>
  <si>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</si>
  <si>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</si>
  <si>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</si>
  <si>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</si>
  <si>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</si>
  <si>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</si>
  <si>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</si>
  <si>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</si>
  <si>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</si>
  <si>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</si>
  <si>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</si>
  <si>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</si>
  <si>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</si>
  <si>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</si>
  <si>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</si>
  <si>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</si>
  <si>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</si>
  <si>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</si>
  <si>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</si>
  <si>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</si>
  <si>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</si>
  <si>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</si>
  <si>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</si>
  <si>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</si>
  <si>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</si>
  <si>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</si>
  <si>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</si>
  <si>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</si>
  <si>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</si>
  <si>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</si>
  <si>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</si>
  <si>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</si>
  <si>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</si>
  <si>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</si>
  <si>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</si>
  <si>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</si>
  <si>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</si>
  <si>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</si>
  <si>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</si>
  <si>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</si>
  <si>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</si>
  <si>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</si>
  <si>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</si>
  <si>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</si>
  <si>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</si>
  <si>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</si>
  <si>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</si>
  <si>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</si>
  <si>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</si>
  <si>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</si>
  <si>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</si>
  <si>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</si>
  <si>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</si>
  <si>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</si>
  <si>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</si>
  <si>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</si>
  <si>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</si>
  <si>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</si>
  <si>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</si>
  <si>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</si>
  <si>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</si>
  <si>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</si>
  <si>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</si>
  <si>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</si>
  <si>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</si>
  <si>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</si>
  <si>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</si>
  <si>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</si>
  <si>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</si>
  <si>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</si>
  <si>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</si>
  <si>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</si>
  <si>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</si>
  <si>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</si>
  <si>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</si>
  <si>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</si>
  <si>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</si>
  <si>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</si>
  <si>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</si>
  <si>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</si>
  <si>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</si>
  <si>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</si>
  <si>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</si>
  <si>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</si>
  <si>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</si>
  <si>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</si>
  <si>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</si>
  <si>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</si>
  <si>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</si>
  <si>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</si>
  <si>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</si>
  <si>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</si>
  <si>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</si>
  <si>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</si>
  <si>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</si>
  <si>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</si>
  <si>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</si>
  <si>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</si>
  <si>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</si>
  <si>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</si>
  <si>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</si>
  <si>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</si>
  <si>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</si>
  <si>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</si>
  <si>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</si>
  <si>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</si>
  <si>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</si>
  <si>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</si>
  <si>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</si>
  <si>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</si>
  <si>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</si>
  <si>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</si>
  <si>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</si>
  <si>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</si>
  <si>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</si>
  <si>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</si>
  <si>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</si>
  <si>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</si>
  <si>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</si>
  <si>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</si>
  <si>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</si>
  <si>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</si>
  <si>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</si>
  <si>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</si>
  <si>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</si>
  <si>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</si>
  <si>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</si>
  <si>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</si>
  <si>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</si>
  <si>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</si>
  <si>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</si>
  <si>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</si>
  <si>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</si>
  <si>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</si>
  <si>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</si>
  <si>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</si>
  <si>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</si>
  <si>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</si>
  <si>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</si>
  <si>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</si>
  <si>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</si>
  <si>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</si>
  <si>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</si>
  <si>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</si>
  <si>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</si>
  <si>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</si>
  <si>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</si>
  <si>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</si>
  <si>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</si>
  <si>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</si>
  <si>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</si>
  <si>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</si>
  <si>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</si>
  <si>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</si>
  <si>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</si>
  <si>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</si>
  <si>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</si>
  <si>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</si>
  <si>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</si>
  <si>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</si>
  <si>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</si>
  <si>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</si>
  <si>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</si>
  <si>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</si>
  <si>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</si>
  <si>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</si>
  <si>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</si>
  <si>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</si>
  <si>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</si>
  <si>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</si>
  <si>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</si>
  <si>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</si>
  <si>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</si>
  <si>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</si>
  <si>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</si>
  <si>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</si>
  <si>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</si>
  <si>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</si>
  <si>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</si>
  <si>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</si>
  <si>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</si>
  <si>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</si>
  <si>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</si>
  <si>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</si>
  <si>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</si>
  <si>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</si>
  <si>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</si>
  <si>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</si>
  <si>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</si>
  <si>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</si>
  <si>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</si>
  <si>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</si>
  <si>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</si>
  <si>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</si>
  <si>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</si>
  <si>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</si>
  <si>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</si>
  <si>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</si>
  <si>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</si>
  <si>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</si>
  <si>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</si>
  <si>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</si>
  <si>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</si>
  <si>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</si>
  <si>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</si>
  <si>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</si>
  <si>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</si>
  <si>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</si>
  <si>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</si>
  <si>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</si>
  <si>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</si>
  <si>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</si>
  <si>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</si>
  <si>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</si>
  <si>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</si>
  <si>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</si>
  <si>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</si>
  <si>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</si>
  <si>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</si>
  <si>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</si>
  <si>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</si>
  <si>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</si>
  <si>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</si>
  <si>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</si>
  <si>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</si>
  <si>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</si>
  <si>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</si>
  <si>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</si>
  <si>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</si>
  <si>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</si>
  <si>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</si>
  <si>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</si>
  <si>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</si>
  <si>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</si>
  <si>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</si>
  <si>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</si>
  <si>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</si>
  <si>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</si>
  <si>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</si>
  <si>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</si>
  <si>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</si>
  <si>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</si>
  <si>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</si>
  <si>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</si>
  <si>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</si>
  <si>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</si>
  <si>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</si>
  <si>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</si>
  <si>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</si>
  <si>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</si>
  <si>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</si>
  <si>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</si>
  <si>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</si>
  <si>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</si>
  <si>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</si>
  <si>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</si>
  <si>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</si>
  <si>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</si>
  <si>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</si>
  <si>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</si>
  <si>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</si>
  <si>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</si>
  <si>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</si>
  <si>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</si>
  <si>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</si>
  <si>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</si>
  <si>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</si>
  <si>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</si>
  <si>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</si>
  <si>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</si>
  <si>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</si>
  <si>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</si>
  <si>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</si>
  <si>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</si>
  <si>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</si>
  <si>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</si>
  <si>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</si>
  <si>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</si>
  <si>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</si>
  <si>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</si>
  <si>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</si>
  <si>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</si>
  <si>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</si>
  <si>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</si>
  <si>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</si>
  <si>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</si>
  <si>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</si>
  <si>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</si>
  <si>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</si>
  <si>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</si>
  <si>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</si>
  <si>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</si>
  <si>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</si>
  <si>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</si>
  <si>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</si>
  <si>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</si>
  <si>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</si>
  <si>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</si>
  <si>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</si>
  <si>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</si>
  <si>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</si>
  <si>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</si>
  <si>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</si>
  <si>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</si>
  <si>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</si>
  <si>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</si>
  <si>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</si>
  <si>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</si>
  <si>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</si>
  <si>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</si>
  <si>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</si>
  <si>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</si>
  <si>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</si>
  <si>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</si>
  <si>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</si>
  <si>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</si>
  <si>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</si>
  <si>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</si>
  <si>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</si>
  <si>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</si>
  <si>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</si>
  <si>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</si>
  <si>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</si>
  <si>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</si>
  <si>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</si>
  <si>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</si>
  <si>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</si>
  <si>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</si>
  <si>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</si>
  <si>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</si>
  <si>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</si>
  <si>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</si>
  <si>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</si>
  <si>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</si>
  <si>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</si>
  <si>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</si>
  <si>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</si>
  <si>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</si>
  <si>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</si>
  <si>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</si>
  <si>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</si>
  <si>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</si>
  <si>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</si>
  <si>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</si>
  <si>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</si>
  <si>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</si>
  <si>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</si>
  <si>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</si>
  <si>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</si>
  <si>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</si>
  <si>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</si>
  <si>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</si>
  <si>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</si>
  <si>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</si>
  <si>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</si>
  <si>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</si>
  <si>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</si>
  <si>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</si>
  <si>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</si>
  <si>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</si>
  <si>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</si>
  <si>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</si>
  <si>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</si>
  <si>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</si>
  <si>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</si>
  <si>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</si>
  <si>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</si>
  <si>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</si>
  <si>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</si>
  <si>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</si>
  <si>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</si>
  <si>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</si>
  <si>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</si>
  <si>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</si>
  <si>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</si>
  <si>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</si>
  <si>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</si>
  <si>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</si>
  <si>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</si>
  <si>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</si>
  <si>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</si>
  <si>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</si>
  <si>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</si>
  <si>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</si>
  <si>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</si>
  <si>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</si>
  <si>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</si>
  <si>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</si>
  <si>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</si>
  <si>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</si>
  <si>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</si>
  <si>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</si>
  <si>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</si>
  <si>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</si>
  <si>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</si>
  <si>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</si>
  <si>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</si>
  <si>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</si>
  <si>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</si>
  <si>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</si>
  <si>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</si>
  <si>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</si>
  <si>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</si>
  <si>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</si>
  <si>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</si>
  <si>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</si>
  <si>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</si>
  <si>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</si>
  <si>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</si>
  <si>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</si>
  <si>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</si>
  <si>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</si>
  <si>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</si>
  <si>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</si>
  <si>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</si>
  <si>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</si>
  <si>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</si>
  <si>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</si>
  <si>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</si>
  <si>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</si>
  <si>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</si>
  <si>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</si>
  <si>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</si>
  <si>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</si>
  <si>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</si>
  <si>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</si>
  <si>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</si>
  <si>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</si>
  <si>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</si>
  <si>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</si>
  <si>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</si>
  <si>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</si>
  <si>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</si>
  <si>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</si>
  <si>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</si>
  <si>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</si>
  <si>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</si>
  <si>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</si>
  <si>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</si>
  <si>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</si>
  <si>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</si>
  <si>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</si>
  <si>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</si>
  <si>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</si>
  <si>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</si>
  <si>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</si>
  <si>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</si>
  <si>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</si>
  <si>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</si>
  <si>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</si>
  <si>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</si>
  <si>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</si>
  <si>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</si>
  <si>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</si>
  <si>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</si>
  <si>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</si>
  <si>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</si>
  <si>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</si>
  <si>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</si>
  <si>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</si>
  <si>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</si>
  <si>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</si>
  <si>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</si>
  <si>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</si>
  <si>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</si>
  <si>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</si>
  <si>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</si>
  <si>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</si>
  <si>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</si>
  <si>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</si>
  <si>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</si>
  <si>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</si>
  <si>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</si>
  <si>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</si>
  <si>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</si>
  <si>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</si>
  <si>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</si>
  <si>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</si>
  <si>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</si>
  <si>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</si>
  <si>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</si>
  <si>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</si>
  <si>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</si>
  <si>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</si>
  <si>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</si>
  <si>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</si>
  <si>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</si>
  <si>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</si>
  <si>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</si>
  <si>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</si>
  <si>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</si>
  <si>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</si>
  <si>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</si>
  <si>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</si>
  <si>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</si>
  <si>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</si>
  <si>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</si>
  <si>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</si>
  <si>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</si>
  <si>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</si>
  <si>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</si>
  <si>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</si>
  <si>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</si>
  <si>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</si>
  <si>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</si>
  <si>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</si>
  <si>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</si>
  <si>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</si>
  <si>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</si>
  <si>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</si>
  <si>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</si>
  <si>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</si>
  <si>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</si>
  <si>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</si>
  <si>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</si>
  <si>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</si>
  <si>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</si>
  <si>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</si>
  <si>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</si>
  <si>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</si>
  <si>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</si>
  <si>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</si>
  <si>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</si>
  <si>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</si>
  <si>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</si>
  <si>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</si>
  <si>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</si>
  <si>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</si>
  <si>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</si>
  <si>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</si>
  <si>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</si>
  <si>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</si>
  <si>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</si>
  <si>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</si>
  <si>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</si>
  <si>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</si>
  <si>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</si>
  <si>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</si>
  <si>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</si>
  <si>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</si>
  <si>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</si>
  <si>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</si>
  <si>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</si>
  <si>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</si>
  <si>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</si>
  <si>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</si>
  <si>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</si>
  <si>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</si>
  <si>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</si>
  <si>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</si>
  <si>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</si>
  <si>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</si>
  <si>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</si>
  <si>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</si>
  <si>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</si>
  <si>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</si>
  <si>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</si>
  <si>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</si>
  <si>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</si>
  <si>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</si>
  <si>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</si>
  <si>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</si>
  <si>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</si>
  <si>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</si>
  <si>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</si>
  <si>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</si>
  <si>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</si>
  <si>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</si>
  <si>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</si>
  <si>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</si>
  <si>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</si>
  <si>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</si>
  <si>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</si>
  <si>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</si>
  <si>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</si>
  <si>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</si>
  <si>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</si>
  <si>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</si>
  <si>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</si>
  <si>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</si>
  <si>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</si>
  <si>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</si>
  <si>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</si>
  <si>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</si>
  <si>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</si>
  <si>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</si>
  <si>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</si>
  <si>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</si>
  <si>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</si>
  <si>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</si>
  <si>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</si>
  <si>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</si>
  <si>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</si>
  <si>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</si>
  <si>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</si>
  <si>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</si>
  <si>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</si>
  <si>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</si>
  <si>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</si>
  <si>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</si>
  <si>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</si>
  <si>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</si>
  <si>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</si>
  <si>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</si>
  <si>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</si>
  <si>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</si>
  <si>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</si>
  <si>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</si>
  <si>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</si>
  <si>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</si>
  <si>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</si>
  <si>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</si>
  <si>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</si>
  <si>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</si>
  <si>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</si>
  <si>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</si>
  <si>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</si>
  <si>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</si>
  <si>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</si>
  <si>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</si>
  <si>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</si>
  <si>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</si>
  <si>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</si>
  <si>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</si>
  <si>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</si>
  <si>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</si>
  <si>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</si>
  <si>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</si>
  <si>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</si>
  <si>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</si>
  <si>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</si>
  <si>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</si>
  <si>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</si>
  <si>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</si>
  <si>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</si>
  <si>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</si>
  <si>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</si>
  <si>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</si>
  <si>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</si>
  <si>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</si>
  <si>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</si>
  <si>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</si>
  <si>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</si>
  <si>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</si>
  <si>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</si>
  <si>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</si>
  <si>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</si>
  <si>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</si>
  <si>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</si>
  <si>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</si>
  <si>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</si>
  <si>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</si>
  <si>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</si>
  <si>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</si>
  <si>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</si>
  <si>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</si>
  <si>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</si>
  <si>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</si>
  <si>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</si>
  <si>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</si>
  <si>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</si>
  <si>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</si>
  <si>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</si>
  <si>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</si>
  <si>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</si>
  <si>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</si>
  <si>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</si>
  <si>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</si>
  <si>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</si>
  <si>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</si>
  <si>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</si>
  <si>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</si>
  <si>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</si>
  <si>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</si>
  <si>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</si>
  <si>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</si>
  <si>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</si>
  <si>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</si>
  <si>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</si>
  <si>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</si>
  <si>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</si>
  <si>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</si>
  <si>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</si>
  <si>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</si>
  <si>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</si>
  <si>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</si>
  <si>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</si>
  <si>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</si>
  <si>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</si>
  <si>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</si>
  <si>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</si>
  <si>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</si>
  <si>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</si>
  <si>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</si>
  <si>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</si>
  <si>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</si>
  <si>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</si>
  <si>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</si>
  <si>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</si>
  <si>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</si>
  <si>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</si>
  <si>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</si>
  <si>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</si>
  <si>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</si>
  <si>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</si>
  <si>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</si>
  <si>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</si>
  <si>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</si>
  <si>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</si>
  <si>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</si>
  <si>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</si>
  <si>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</si>
  <si>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</si>
  <si>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</si>
  <si>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</si>
  <si>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</si>
  <si>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</si>
  <si>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</si>
  <si>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</si>
  <si>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</si>
  <si>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</si>
  <si>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</si>
  <si>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</si>
  <si>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</si>
  <si>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</si>
  <si>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</si>
  <si>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</si>
  <si>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</si>
  <si>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</si>
  <si>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</si>
  <si>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</si>
  <si>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</si>
  <si>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</si>
  <si>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</si>
  <si>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</si>
  <si>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</si>
  <si>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</si>
  <si>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</si>
  <si>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</si>
  <si>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</si>
  <si>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</si>
  <si>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</si>
  <si>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</si>
  <si>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</si>
  <si>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</si>
  <si>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</si>
  <si>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</si>
  <si>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</si>
  <si>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</si>
  <si>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</si>
  <si>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</si>
  <si>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</si>
  <si>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</si>
  <si>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</si>
  <si>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</si>
  <si>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</si>
  <si>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</si>
  <si>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</si>
  <si>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</si>
  <si>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</si>
  <si>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</si>
  <si>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</si>
  <si>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</si>
  <si>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</si>
  <si>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</si>
  <si>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</si>
  <si>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</si>
  <si>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</si>
  <si>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</si>
  <si>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</si>
  <si>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</si>
  <si>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</si>
  <si>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</si>
  <si>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</si>
  <si>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</si>
  <si>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</si>
  <si>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</si>
  <si>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</si>
  <si>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</si>
  <si>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</si>
  <si>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</si>
  <si>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</si>
  <si>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</si>
  <si>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</si>
  <si>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</si>
  <si>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</si>
  <si>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</si>
  <si>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</si>
  <si>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</si>
  <si>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</si>
  <si>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</si>
  <si>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</si>
  <si>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</si>
  <si>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</si>
  <si>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</si>
  <si>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</si>
  <si>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</si>
  <si>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</si>
  <si>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</si>
  <si>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</si>
  <si>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</si>
  <si>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</si>
  <si>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</si>
  <si>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</si>
  <si>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</si>
  <si>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</si>
  <si>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</si>
  <si>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</si>
  <si>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</si>
  <si>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</si>
  <si>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</si>
  <si>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</si>
  <si>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</si>
  <si>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</si>
  <si>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</si>
  <si>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</si>
  <si>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</si>
  <si>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</si>
  <si>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</si>
  <si>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</si>
  <si>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</si>
  <si>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</si>
  <si>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</si>
  <si>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</si>
  <si>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</si>
  <si>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</si>
  <si>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</si>
  <si>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</si>
  <si>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</si>
  <si>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</si>
  <si>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</si>
  <si>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</si>
  <si>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</si>
  <si>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</si>
  <si>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</si>
  <si>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</si>
  <si>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</si>
  <si>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</si>
  <si>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</si>
  <si>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</si>
  <si>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</si>
  <si>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</si>
  <si>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</si>
  <si>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</si>
  <si>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</si>
  <si>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</si>
  <si>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</si>
  <si>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</si>
  <si>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</si>
  <si>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</si>
  <si>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</si>
  <si>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</si>
  <si>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</si>
  <si>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</si>
  <si>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</si>
  <si>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</si>
  <si>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</si>
  <si>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</si>
  <si>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</si>
  <si>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</si>
  <si>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</si>
  <si>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</si>
  <si>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</si>
  <si>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</si>
  <si>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</si>
  <si>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</si>
  <si>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</si>
  <si>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</si>
  <si>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</si>
  <si>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</si>
  <si>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</si>
  <si>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</si>
  <si>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</si>
  <si>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</si>
  <si>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</si>
  <si>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</si>
  <si>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</si>
  <si>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</si>
  <si>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</si>
  <si>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</si>
  <si>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</si>
  <si>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</si>
  <si>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</si>
  <si>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</si>
  <si>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</si>
  <si>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</si>
  <si>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</si>
  <si>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</si>
  <si>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</si>
  <si>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</si>
  <si>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</si>
  <si>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</si>
  <si>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</si>
  <si>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</si>
  <si>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</si>
  <si>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</si>
  <si>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</si>
  <si>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</si>
  <si>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</si>
  <si>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</si>
  <si>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</si>
  <si>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</si>
  <si>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</si>
  <si>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</si>
  <si>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</si>
  <si>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</si>
  <si>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</si>
  <si>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</si>
  <si>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</si>
  <si>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</si>
  <si>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</si>
  <si>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</si>
  <si>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</si>
  <si>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</si>
  <si>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</si>
  <si>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</si>
  <si>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</si>
  <si>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</si>
  <si>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</si>
  <si>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</si>
  <si>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</si>
  <si>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</si>
  <si>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</si>
  <si>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</si>
  <si>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</si>
  <si>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</si>
  <si>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</si>
  <si>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</si>
  <si>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</si>
  <si>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</si>
  <si>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</si>
  <si>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</si>
  <si>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</si>
  <si>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</si>
  <si>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</si>
  <si>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</si>
  <si>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</si>
  <si>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</si>
  <si>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</si>
  <si>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</si>
  <si>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</si>
  <si>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</si>
  <si>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</si>
  <si>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</si>
  <si>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</si>
  <si>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</si>
  <si>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</si>
  <si>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</si>
  <si>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</si>
  <si>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</si>
  <si>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</si>
  <si>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</si>
  <si>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</si>
  <si>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</si>
  <si>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</si>
  <si>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</si>
  <si>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</si>
  <si>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</si>
  <si>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</si>
  <si>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</si>
  <si>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</si>
  <si>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</si>
  <si>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</si>
  <si>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</si>
  <si>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</si>
  <si>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</si>
  <si>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</si>
  <si>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</si>
  <si>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</si>
  <si>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</si>
  <si>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</si>
  <si>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</si>
  <si>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</si>
  <si>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</si>
  <si>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</si>
  <si>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</si>
  <si>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</si>
  <si>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</si>
  <si>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</si>
  <si>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</si>
  <si>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</si>
  <si>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</si>
  <si>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</si>
  <si>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</si>
  <si>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</si>
  <si>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</si>
  <si>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</si>
  <si>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</si>
  <si>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</si>
  <si>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</si>
  <si>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</si>
  <si>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</si>
  <si>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</si>
  <si>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</si>
  <si>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</si>
  <si>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</si>
  <si>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</si>
  <si>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</si>
  <si>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</si>
  <si>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</si>
  <si>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</si>
  <si>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</si>
  <si>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</si>
  <si>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</si>
  <si>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</si>
  <si>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</si>
  <si>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</si>
  <si>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</si>
  <si>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</si>
  <si>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</si>
  <si>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</si>
  <si>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</si>
  <si>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</si>
  <si>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</si>
  <si>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</si>
  <si>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</si>
  <si>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</si>
  <si>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</si>
  <si>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</si>
  <si>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</si>
  <si>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</si>
  <si>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</si>
  <si>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</si>
  <si>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</si>
  <si>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</si>
  <si>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</si>
  <si>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</si>
  <si>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</si>
  <si>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</si>
  <si>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</si>
  <si>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</si>
  <si>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</si>
  <si>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</si>
  <si>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</si>
  <si>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</si>
  <si>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</si>
  <si>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</si>
  <si>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</si>
  <si>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</si>
  <si>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</si>
  <si>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</si>
  <si>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</si>
  <si>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</si>
  <si>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</si>
  <si>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</si>
  <si>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</si>
  <si>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</si>
  <si>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</si>
  <si>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</si>
  <si>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</si>
  <si>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</si>
  <si>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</si>
  <si>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</si>
  <si>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</si>
  <si>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</si>
  <si>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</si>
  <si>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</si>
  <si>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</si>
  <si>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</si>
  <si>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</si>
  <si>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</si>
  <si>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</si>
  <si>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</si>
  <si>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</si>
  <si>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</si>
  <si>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</si>
  <si>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</si>
  <si>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</si>
  <si>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</si>
  <si>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</si>
  <si>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</si>
  <si>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</si>
  <si>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</si>
  <si>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</si>
  <si>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</si>
  <si>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</si>
  <si>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</si>
  <si>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</si>
  <si>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</si>
  <si>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</si>
  <si>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</si>
  <si>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</si>
  <si>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</si>
  <si>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</si>
  <si>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</si>
  <si>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</si>
  <si>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</si>
  <si>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</si>
  <si>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</si>
  <si>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</si>
  <si>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</si>
  <si>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</si>
  <si>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</si>
  <si>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</si>
  <si>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</si>
  <si>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</si>
  <si>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</si>
  <si>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</si>
  <si>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</si>
  <si>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</si>
  <si>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</si>
  <si>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</si>
  <si>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</si>
  <si>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</si>
  <si>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</si>
  <si>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</si>
  <si>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</si>
  <si>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</si>
  <si>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</si>
  <si>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</si>
  <si>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</si>
  <si>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</si>
  <si>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</si>
  <si>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</si>
  <si>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</si>
  <si>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</si>
  <si>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</si>
  <si>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</si>
  <si>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</si>
  <si>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</si>
  <si>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</si>
  <si>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</si>
  <si>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</si>
  <si>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</si>
  <si>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</si>
  <si>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</si>
  <si>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</si>
  <si>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</si>
  <si>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</si>
  <si>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</si>
  <si>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</si>
  <si>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</si>
  <si>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</si>
  <si>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</si>
  <si>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</si>
  <si>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</si>
  <si>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</si>
  <si>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</si>
  <si>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</si>
  <si>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</si>
  <si>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</si>
  <si>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</si>
  <si>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</si>
  <si>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</si>
  <si>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</si>
  <si>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</si>
  <si>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</si>
  <si>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</si>
  <si>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</si>
  <si>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</si>
  <si>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</si>
  <si>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</si>
  <si>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</si>
  <si>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</si>
  <si>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</si>
  <si>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</si>
  <si>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</si>
  <si>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</si>
  <si>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</si>
  <si>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</si>
  <si>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</si>
  <si>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</si>
  <si>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</si>
  <si>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</si>
  <si>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</si>
  <si>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</si>
  <si>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</si>
  <si>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</si>
  <si>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</si>
  <si>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</si>
  <si>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</si>
  <si>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</si>
  <si>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</si>
  <si>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</si>
  <si>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</si>
  <si>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</si>
  <si>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</si>
  <si>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</si>
  <si>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</si>
  <si>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</si>
  <si>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</si>
  <si>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</si>
  <si>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</si>
  <si>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</si>
  <si>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</si>
  <si>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</si>
  <si>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</si>
  <si>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</si>
  <si>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</si>
  <si>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</si>
  <si>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</si>
  <si>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</si>
  <si>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</si>
  <si>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</si>
  <si>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</si>
  <si>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</si>
  <si>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</si>
  <si>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</si>
  <si>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</si>
  <si>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</si>
  <si>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</si>
  <si>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</si>
  <si>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</si>
  <si>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</si>
  <si>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</si>
  <si>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</si>
  <si>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</si>
  <si>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</si>
  <si>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</si>
  <si>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</si>
  <si>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</si>
  <si>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</si>
  <si>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</si>
  <si>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</si>
  <si>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</si>
  <si>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</si>
  <si>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</si>
  <si>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</si>
  <si>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</si>
  <si>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</si>
  <si>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</si>
  <si>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</si>
  <si>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</si>
  <si>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</si>
  <si>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</si>
  <si>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</si>
  <si>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</si>
  <si>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</si>
  <si>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</si>
  <si>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</si>
  <si>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</si>
  <si>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</si>
  <si>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</si>
  <si>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</si>
  <si>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</si>
  <si>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</si>
  <si>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</si>
  <si>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</si>
  <si>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</si>
  <si>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</si>
  <si>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</si>
  <si>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</si>
  <si>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</si>
  <si>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</si>
  <si>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</si>
  <si>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</si>
  <si>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</si>
  <si>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</si>
  <si>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</si>
  <si>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</si>
  <si>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</si>
  <si>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</si>
  <si>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</si>
  <si>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</si>
  <si>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</si>
  <si>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</si>
  <si>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</si>
  <si>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</si>
  <si>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</si>
  <si>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</si>
  <si>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</si>
  <si>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</si>
  <si>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</si>
  <si>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</si>
  <si>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</si>
  <si>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</si>
  <si>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</si>
  <si>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</si>
  <si>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</si>
  <si>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</si>
  <si>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</si>
  <si>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</si>
  <si>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</si>
  <si>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</si>
  <si>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</si>
  <si>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</si>
  <si>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</si>
  <si>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</si>
  <si>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</si>
  <si>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</si>
  <si>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</si>
  <si>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</si>
  <si>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</si>
  <si>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</si>
  <si>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</si>
  <si>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</si>
  <si>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</si>
  <si>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</si>
  <si>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</si>
  <si>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</si>
  <si>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</si>
  <si>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</si>
  <si>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</si>
  <si>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</si>
  <si>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</si>
  <si>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</si>
  <si>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</si>
  <si>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</si>
  <si>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</si>
  <si>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</si>
  <si>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</si>
  <si>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</si>
  <si>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</si>
  <si>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</si>
  <si>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</si>
  <si>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</si>
  <si>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</si>
  <si>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</si>
  <si>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</si>
  <si>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</si>
  <si>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</si>
  <si>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</si>
  <si>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</si>
  <si>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</si>
  <si>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</si>
  <si>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</si>
  <si>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</si>
  <si>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</si>
  <si>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</si>
  <si>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</si>
  <si>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</si>
  <si>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</si>
  <si>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</si>
  <si>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</si>
  <si>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</si>
  <si>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</si>
  <si>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</si>
  <si>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</si>
  <si>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</si>
  <si>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</si>
  <si>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</si>
  <si>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</si>
  <si>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</si>
  <si>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</si>
  <si>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</si>
  <si>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</si>
  <si>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</si>
  <si>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</si>
  <si>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</si>
  <si>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</si>
  <si>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</si>
  <si>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</si>
  <si>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</si>
  <si>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</si>
  <si>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</si>
  <si>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</si>
  <si>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</si>
  <si>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</si>
  <si>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</si>
  <si>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</si>
  <si>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</si>
  <si>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</si>
  <si>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</si>
  <si>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</si>
  <si>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</si>
  <si>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</si>
  <si>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</si>
  <si>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</si>
  <si>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</si>
  <si>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</si>
  <si>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</si>
  <si>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</si>
  <si>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</si>
  <si>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</si>
  <si>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</si>
  <si>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</si>
  <si>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</si>
  <si>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</si>
  <si>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</si>
  <si>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</si>
  <si>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</si>
  <si>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</si>
  <si>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</si>
  <si>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</si>
  <si>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</si>
  <si>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</si>
  <si>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</si>
  <si>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</si>
  <si>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</si>
  <si>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</si>
  <si>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</si>
  <si>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</si>
  <si>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</si>
  <si>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</si>
  <si>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</si>
  <si>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</si>
  <si>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</si>
  <si>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</si>
  <si>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</si>
  <si>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</si>
  <si>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</si>
  <si>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</si>
  <si>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</si>
  <si>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</si>
  <si>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</si>
  <si>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</si>
  <si>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</si>
  <si>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</si>
  <si>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</si>
  <si>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</si>
  <si>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</si>
  <si>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</si>
  <si>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</si>
  <si>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</si>
  <si>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</si>
  <si>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</si>
  <si>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</si>
  <si>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</si>
  <si>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</si>
  <si>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</si>
  <si>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</si>
  <si>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</si>
  <si>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</si>
  <si>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</si>
  <si>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</si>
  <si>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</si>
  <si>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</si>
  <si>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</si>
  <si>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</si>
  <si>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</si>
  <si>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</si>
  <si>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</si>
  <si>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</si>
  <si>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</si>
  <si>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</si>
  <si>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</si>
  <si>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</si>
  <si>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</si>
  <si>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</si>
  <si>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</si>
  <si>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</si>
  <si>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</si>
  <si>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</si>
  <si>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</si>
  <si>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</si>
  <si>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</si>
  <si>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</si>
  <si>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</si>
  <si>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</si>
  <si>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</si>
  <si>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</si>
  <si>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</si>
  <si>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</si>
  <si>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</si>
  <si>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</si>
  <si>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</si>
  <si>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</si>
  <si>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</si>
  <si>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</si>
  <si>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</si>
  <si>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</si>
  <si>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</si>
  <si>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</si>
  <si>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</si>
  <si>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</si>
  <si>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</si>
  <si>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</si>
  <si>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</si>
  <si>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</si>
  <si>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</si>
  <si>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</si>
  <si>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</si>
  <si>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</si>
  <si>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</si>
  <si>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</si>
  <si>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</si>
  <si>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</si>
  <si>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</si>
  <si>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</si>
  <si>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</si>
  <si>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</si>
  <si>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</si>
  <si>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</si>
  <si>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</si>
  <si>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</si>
  <si>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</si>
  <si>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</si>
  <si>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</si>
  <si>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</si>
  <si>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</si>
  <si>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</si>
  <si>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</si>
  <si>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</si>
  <si>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</si>
  <si>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</si>
  <si>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</si>
  <si>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</si>
  <si>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</si>
  <si>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</si>
  <si>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</si>
  <si>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</si>
  <si>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</si>
  <si>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</si>
  <si>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</si>
  <si>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</si>
  <si>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</si>
  <si>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</si>
  <si>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</si>
  <si>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</si>
  <si>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</si>
  <si>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</si>
  <si>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</si>
  <si>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</si>
  <si>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</si>
  <si>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</si>
  <si>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</si>
  <si>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</si>
  <si>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</si>
  <si>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</si>
  <si>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</si>
  <si>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</si>
  <si>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</si>
  <si>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</si>
  <si>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</si>
  <si>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</si>
  <si>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</si>
  <si>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</si>
  <si>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</si>
  <si>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</si>
  <si>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</si>
  <si>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</si>
  <si>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</si>
  <si>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</si>
  <si>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</si>
  <si>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</si>
  <si>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</si>
  <si>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</si>
  <si>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</si>
  <si>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</si>
  <si>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</si>
  <si>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</si>
  <si>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</si>
  <si>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</si>
  <si>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</si>
  <si>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</si>
  <si>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</si>
  <si>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</si>
  <si>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</si>
  <si>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</si>
  <si>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</si>
  <si>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</si>
  <si>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</si>
  <si>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</si>
  <si>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</si>
  <si>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</si>
  <si>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</si>
  <si>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</si>
  <si>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</si>
  <si>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</si>
  <si>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</si>
  <si>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</si>
  <si>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</si>
  <si>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</si>
  <si>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</si>
  <si>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</si>
  <si>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</si>
  <si>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</si>
  <si>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</si>
  <si>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</si>
  <si>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</si>
  <si>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</si>
  <si>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</si>
  <si>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</si>
  <si>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</si>
  <si>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</si>
  <si>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</si>
  <si>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</si>
  <si>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</si>
  <si>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</si>
  <si>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</si>
  <si>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</si>
  <si>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</si>
  <si>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</si>
  <si>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</si>
  <si>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</si>
  <si>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</si>
  <si>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</si>
  <si>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</si>
  <si>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</si>
  <si>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</si>
  <si>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</si>
  <si>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</si>
  <si>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</si>
  <si>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</si>
  <si>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</si>
  <si>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</si>
  <si>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</si>
  <si>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</si>
  <si>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</si>
  <si>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</si>
  <si>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</si>
  <si>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</si>
  <si>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</si>
  <si>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</si>
  <si>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</si>
  <si>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</si>
  <si>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</si>
  <si>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</si>
  <si>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</si>
  <si>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</si>
  <si>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</si>
  <si>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</si>
  <si>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</si>
  <si>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</si>
  <si>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</si>
  <si>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</si>
  <si>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</si>
  <si>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</si>
  <si>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</si>
  <si>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</si>
  <si>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</si>
  <si>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</si>
  <si>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</si>
  <si>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</si>
  <si>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</si>
  <si>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</si>
  <si>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</si>
  <si>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</si>
  <si>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</si>
  <si>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</si>
  <si>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</si>
  <si>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</si>
  <si>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</si>
  <si>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</si>
  <si>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</si>
  <si>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</si>
  <si>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</si>
  <si>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</si>
  <si>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</si>
  <si>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</si>
  <si>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</si>
  <si>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</si>
  <si>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</si>
  <si>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</si>
  <si>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</si>
  <si>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</si>
  <si>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</si>
  <si>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</si>
  <si>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</si>
  <si>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</si>
  <si>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</si>
  <si>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</si>
  <si>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</si>
  <si>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</si>
  <si>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</si>
  <si>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</si>
  <si>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</si>
  <si>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</si>
  <si>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</si>
  <si>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</si>
  <si>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</si>
  <si>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</si>
  <si>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</si>
  <si>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</si>
  <si>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</si>
  <si>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</si>
  <si>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</si>
  <si>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</si>
  <si>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</si>
  <si>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</si>
  <si>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</si>
  <si>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</si>
  <si>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</si>
  <si>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</si>
  <si>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</si>
  <si>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</si>
  <si>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</si>
  <si>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</si>
  <si>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</si>
  <si>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</si>
  <si>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</si>
  <si>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</si>
  <si>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</si>
  <si>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</si>
  <si>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</si>
  <si>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</si>
  <si>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</si>
  <si>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</si>
  <si>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</si>
  <si>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</si>
  <si>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</si>
  <si>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</si>
  <si>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</si>
  <si>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</si>
  <si>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</si>
  <si>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</si>
  <si>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</si>
  <si>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</si>
  <si>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</si>
  <si>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</si>
  <si>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</si>
  <si>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</si>
  <si>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</si>
  <si>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</si>
  <si>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</si>
  <si>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</si>
  <si>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</si>
  <si>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</si>
  <si>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</si>
  <si>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</si>
  <si>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</si>
  <si>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</si>
  <si>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</si>
  <si>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</si>
  <si>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</si>
  <si>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</si>
  <si>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</si>
  <si>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</si>
  <si>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</si>
  <si>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</si>
  <si>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</si>
  <si>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</si>
  <si>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</si>
  <si>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</si>
  <si>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</si>
  <si>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</si>
  <si>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</si>
  <si>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</si>
  <si>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</si>
  <si>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</si>
  <si>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</si>
  <si>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</si>
  <si>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</si>
  <si>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</si>
  <si>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</si>
  <si>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</si>
  <si>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</si>
  <si>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</si>
  <si>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</si>
  <si>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</si>
  <si>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</si>
  <si>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</si>
  <si>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</si>
  <si>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</si>
  <si>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</si>
  <si>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</si>
  <si>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</si>
  <si>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</si>
  <si>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</si>
  <si>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</si>
  <si>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</si>
  <si>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</si>
  <si>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</si>
  <si>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</si>
  <si>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</si>
  <si>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</si>
  <si>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</si>
  <si>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</si>
  <si>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</si>
  <si>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</si>
  <si>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</si>
  <si>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</si>
  <si>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</si>
  <si>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</si>
  <si>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</si>
  <si>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</si>
  <si>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</si>
  <si>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</si>
  <si>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</si>
  <si>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</si>
  <si>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</si>
  <si>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</si>
  <si>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</si>
  <si>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</si>
  <si>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</si>
  <si>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</si>
  <si>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</si>
  <si>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</si>
  <si>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</si>
  <si>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</si>
  <si>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</si>
  <si>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</si>
  <si>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</si>
  <si>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</si>
  <si>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</si>
  <si>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</si>
  <si>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</si>
  <si>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</si>
  <si>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</si>
  <si>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</si>
  <si>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</si>
  <si>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</si>
  <si>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</si>
  <si>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</si>
  <si>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</si>
  <si>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</si>
  <si>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</si>
  <si>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</si>
  <si>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</si>
  <si>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</si>
  <si>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</si>
  <si>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</si>
  <si>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</si>
  <si>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</si>
  <si>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</si>
  <si>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</si>
  <si>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</si>
  <si>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</si>
  <si>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</si>
  <si>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</si>
  <si>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</si>
  <si>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</si>
  <si>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</si>
  <si>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</si>
  <si>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</si>
  <si>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</si>
  <si>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</si>
  <si>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</si>
  <si>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</si>
  <si>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</si>
  <si>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</si>
  <si>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</si>
  <si>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</si>
  <si>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</si>
  <si>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</si>
  <si>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</si>
  <si>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</si>
  <si>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</si>
  <si>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</si>
  <si>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</si>
  <si>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</si>
  <si>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</si>
  <si>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</si>
  <si>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</si>
  <si>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</si>
  <si>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</si>
  <si>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</si>
  <si>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</si>
  <si>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</si>
  <si>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</si>
  <si>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</si>
  <si>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</si>
  <si>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</si>
  <si>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</si>
  <si>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</si>
  <si>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</si>
  <si>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</si>
  <si>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</si>
  <si>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</si>
  <si>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</si>
  <si>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</si>
  <si>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</si>
  <si>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</si>
  <si>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</si>
  <si>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</si>
  <si>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</si>
  <si>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</si>
  <si>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</si>
  <si>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</si>
  <si>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</si>
  <si>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</si>
  <si>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</si>
  <si>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</si>
  <si>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</si>
  <si>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</si>
  <si>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</si>
  <si>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</si>
  <si>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</si>
  <si>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</si>
  <si>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</si>
  <si>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</si>
  <si>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</si>
  <si>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</si>
  <si>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</si>
  <si>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</si>
  <si>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</si>
  <si>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</si>
  <si>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</si>
  <si>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</si>
  <si>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</si>
  <si>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</si>
  <si>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</si>
  <si>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</si>
  <si>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</si>
  <si>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</si>
  <si>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</si>
  <si>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</si>
  <si>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</si>
  <si>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</si>
  <si>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</si>
  <si>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</si>
  <si>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</si>
  <si>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</si>
  <si>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</si>
  <si>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</si>
  <si>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</si>
  <si>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</si>
  <si>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</si>
  <si>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</si>
  <si>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</si>
  <si>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</si>
  <si>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</si>
  <si>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</si>
  <si>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</si>
  <si>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</si>
  <si>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</si>
  <si>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</si>
  <si>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</si>
  <si>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</si>
  <si>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</si>
  <si>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</si>
  <si>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</si>
  <si>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</si>
  <si>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</si>
  <si>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</si>
  <si>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</si>
  <si>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</si>
  <si>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</si>
  <si>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</si>
  <si>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</si>
  <si>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</si>
  <si>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</si>
  <si>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</si>
  <si>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</si>
  <si>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</si>
  <si>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</si>
  <si>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</si>
  <si>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</si>
  <si>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</si>
  <si>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</si>
  <si>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</si>
  <si>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</si>
  <si>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</si>
  <si>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</si>
  <si>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</si>
  <si>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</si>
  <si>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</si>
  <si>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</si>
  <si>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</si>
  <si>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</si>
  <si>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</si>
  <si>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</si>
  <si>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</si>
  <si>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</si>
  <si>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</si>
  <si>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</si>
  <si>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</si>
  <si>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</si>
  <si>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</si>
  <si>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</si>
  <si>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</si>
  <si>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</si>
  <si>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</si>
  <si>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</si>
  <si>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</si>
  <si>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</si>
  <si>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</si>
  <si>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</si>
  <si>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</si>
  <si>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</si>
  <si>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</si>
  <si>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</si>
  <si>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</si>
  <si>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</si>
  <si>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</si>
  <si>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</si>
  <si>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</si>
  <si>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</si>
  <si>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</si>
  <si>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</si>
  <si>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</si>
  <si>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</si>
  <si>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</si>
  <si>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</si>
  <si>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</si>
  <si>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</si>
  <si>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</si>
  <si>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</si>
  <si>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</si>
  <si>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</si>
  <si>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</si>
  <si>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</si>
  <si>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</si>
  <si>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</si>
  <si>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</si>
  <si>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</si>
  <si>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</si>
  <si>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</si>
  <si>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</si>
  <si>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</si>
  <si>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</si>
  <si>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</si>
  <si>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</si>
  <si>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</si>
  <si>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</si>
  <si>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</si>
  <si>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</si>
  <si>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</si>
  <si>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</si>
  <si>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</si>
  <si>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</si>
  <si>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</si>
  <si>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</si>
  <si>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</si>
  <si>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</si>
  <si>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</si>
  <si>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</si>
  <si>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</si>
  <si>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</si>
  <si>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</si>
  <si>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</si>
  <si>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</si>
  <si>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</si>
  <si>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</si>
  <si>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</si>
  <si>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</si>
  <si>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</si>
  <si>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</si>
  <si>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</si>
  <si>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</si>
  <si>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</si>
  <si>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</si>
  <si>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</si>
  <si>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</si>
  <si>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</si>
  <si>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</si>
  <si>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</si>
  <si>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</si>
  <si>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</si>
  <si>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</si>
  <si>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</si>
  <si>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</si>
  <si>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</si>
  <si>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</si>
  <si>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</si>
  <si>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</si>
  <si>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</si>
  <si>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</si>
  <si>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</si>
  <si>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</si>
  <si>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</si>
  <si>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</si>
  <si>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</si>
  <si>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</si>
  <si>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</si>
  <si>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</si>
  <si>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</si>
  <si>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</si>
  <si>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</si>
  <si>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</si>
  <si>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</si>
  <si>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</si>
  <si>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</si>
  <si>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</si>
  <si>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</si>
  <si>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</si>
  <si>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</si>
  <si>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</si>
  <si>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</si>
  <si>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</si>
  <si>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</si>
  <si>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</si>
  <si>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</si>
  <si>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</si>
  <si>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</si>
  <si>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</si>
  <si>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</si>
  <si>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</si>
  <si>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</si>
  <si>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</si>
  <si>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</si>
  <si>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</si>
  <si>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</si>
  <si>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</si>
  <si>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</si>
  <si>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</si>
  <si>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</si>
  <si>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</si>
  <si>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</si>
  <si>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</si>
  <si>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</si>
  <si>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</si>
  <si>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</si>
  <si>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</si>
  <si>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</si>
  <si>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</si>
  <si>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</si>
  <si>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</si>
  <si>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</si>
  <si>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</si>
  <si>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</si>
  <si>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</si>
  <si>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</si>
  <si>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</si>
  <si>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</si>
  <si>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</si>
  <si>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</si>
  <si>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</si>
  <si>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</si>
  <si>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</si>
  <si>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</si>
  <si>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</si>
  <si>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</si>
  <si>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</si>
  <si>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</si>
  <si>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</si>
  <si>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</si>
  <si>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</si>
  <si>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</si>
  <si>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</si>
  <si>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</si>
  <si>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</si>
  <si>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</si>
  <si>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</si>
  <si>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</si>
  <si>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</si>
  <si>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</si>
  <si>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</si>
  <si>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</si>
  <si>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</si>
  <si>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</si>
  <si>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</si>
  <si>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</si>
  <si>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</si>
  <si>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</si>
  <si>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</si>
  <si>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</si>
  <si>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</si>
  <si>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</si>
  <si>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</si>
  <si>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</si>
  <si>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</si>
  <si>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</si>
  <si>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</si>
  <si>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</si>
  <si>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</si>
  <si>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</si>
  <si>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</si>
  <si>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</si>
  <si>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</si>
  <si>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</si>
  <si>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</si>
  <si>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</si>
  <si>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</si>
  <si>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</si>
  <si>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</si>
  <si>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</si>
  <si>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</si>
  <si>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</si>
  <si>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</si>
  <si>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</si>
  <si>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</si>
  <si>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</si>
  <si>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</si>
  <si>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</si>
  <si>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</si>
  <si>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</si>
  <si>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</si>
  <si>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</si>
  <si>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</si>
  <si>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</si>
  <si>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</si>
  <si>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</si>
  <si>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</si>
  <si>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</si>
  <si>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</si>
  <si>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</si>
  <si>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</si>
  <si>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</si>
  <si>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</si>
  <si>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</si>
  <si>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</si>
  <si>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</si>
  <si>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</si>
  <si>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</si>
  <si>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</si>
  <si>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</si>
  <si>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</si>
  <si>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</si>
  <si>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</si>
  <si>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</si>
  <si>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</si>
  <si>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</si>
  <si>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</si>
  <si>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</si>
  <si>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</si>
  <si>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</si>
  <si>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</si>
  <si>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</si>
  <si>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</si>
  <si>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</si>
  <si>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</si>
  <si>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</si>
  <si>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</si>
  <si>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</si>
  <si>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</si>
  <si>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</si>
  <si>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</si>
  <si>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</si>
  <si>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</si>
  <si>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</si>
  <si>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</si>
  <si>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</si>
  <si>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</si>
  <si>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</si>
  <si>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</si>
  <si>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</si>
  <si>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</si>
  <si>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</si>
  <si>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</si>
  <si>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</si>
  <si>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</si>
  <si>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</si>
  <si>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</si>
  <si>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</si>
  <si>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</si>
  <si>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</si>
  <si>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</si>
  <si>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</si>
  <si>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</si>
  <si>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</si>
  <si>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</si>
  <si>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</si>
  <si>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</si>
  <si>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</si>
  <si>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</si>
  <si>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</si>
  <si>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</si>
  <si>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</si>
  <si>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</si>
  <si>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</si>
  <si>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</si>
  <si>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</si>
  <si>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</si>
  <si>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</si>
  <si>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</si>
  <si>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</si>
  <si>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</si>
  <si>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</si>
  <si>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</si>
  <si>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</si>
  <si>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</si>
  <si>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</si>
  <si>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</si>
  <si>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</si>
  <si>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</si>
  <si>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</si>
  <si>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</si>
  <si>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</si>
  <si>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</si>
  <si>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</si>
  <si>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</si>
  <si>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</si>
  <si>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</si>
  <si>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</si>
  <si>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</si>
  <si>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</si>
  <si>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</si>
  <si>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</si>
  <si>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</si>
  <si>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</si>
  <si>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</si>
  <si>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</si>
  <si>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</si>
  <si>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</si>
  <si>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</si>
  <si>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</si>
  <si>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</si>
  <si>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</si>
  <si>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</si>
  <si>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</si>
  <si>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</si>
  <si>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</si>
  <si>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</si>
  <si>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</si>
  <si>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</si>
  <si>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</si>
  <si>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</si>
  <si>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</si>
  <si>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</si>
  <si>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</si>
  <si>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</si>
  <si>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</si>
  <si>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</si>
  <si>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</si>
  <si>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</si>
  <si>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</si>
  <si>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</si>
  <si>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</si>
  <si>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</si>
  <si>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</si>
  <si>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</si>
  <si>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</si>
  <si>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</si>
  <si>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</si>
  <si>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</si>
  <si>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</si>
  <si>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</si>
  <si>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</si>
  <si>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</si>
  <si>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</si>
  <si>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</si>
  <si>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</si>
  <si>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</si>
  <si>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</si>
  <si>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</si>
  <si>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</si>
  <si>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</si>
  <si>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</si>
  <si>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</si>
  <si>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</si>
  <si>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</si>
  <si>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</si>
  <si>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</si>
  <si>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</si>
  <si>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</si>
  <si>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</si>
  <si>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</si>
  <si>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</si>
  <si>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</si>
  <si>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</si>
  <si>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</si>
  <si>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</si>
  <si>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</si>
  <si>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</si>
  <si>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</si>
  <si>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</si>
  <si>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</si>
  <si>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</si>
  <si>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</si>
  <si>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</si>
  <si>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</si>
  <si>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</si>
  <si>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</si>
  <si>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</si>
  <si>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</si>
  <si>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</si>
  <si>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</si>
  <si>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</si>
  <si>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</si>
  <si>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</si>
  <si>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</si>
  <si>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</si>
  <si>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</si>
  <si>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</si>
  <si>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</si>
  <si>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</si>
  <si>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</si>
  <si>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</si>
  <si>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</si>
  <si>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</si>
  <si>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</si>
  <si>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</si>
  <si>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</si>
  <si>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</si>
  <si>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</si>
  <si>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</si>
  <si>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</si>
  <si>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</si>
  <si>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</si>
  <si>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</si>
  <si>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</si>
  <si>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</si>
  <si>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</si>
  <si>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</si>
  <si>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</si>
  <si>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</si>
  <si>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</si>
  <si>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</si>
  <si>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</si>
  <si>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</si>
  <si>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</si>
  <si>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</si>
  <si>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</si>
  <si>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</si>
  <si>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</si>
  <si>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</si>
  <si>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</si>
  <si>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</si>
  <si>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</si>
  <si>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</si>
  <si>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</si>
  <si>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</si>
  <si>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</si>
  <si>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</si>
  <si>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</si>
  <si>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</si>
  <si>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</si>
  <si>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</si>
  <si>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</si>
  <si>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</si>
  <si>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</si>
  <si>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</si>
  <si>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</si>
  <si>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</si>
  <si>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</si>
  <si>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</si>
  <si>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</si>
  <si>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</si>
  <si>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</si>
  <si>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</si>
  <si>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</si>
  <si>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</si>
  <si>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</si>
  <si>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</si>
  <si>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</si>
  <si>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</si>
  <si>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</si>
  <si>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</si>
  <si>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</si>
  <si>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</si>
  <si>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</si>
  <si>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</si>
  <si>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</si>
  <si>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</si>
  <si>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</si>
  <si>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</si>
  <si>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</si>
  <si>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</si>
  <si>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</si>
  <si>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</si>
  <si>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</si>
  <si>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</si>
  <si>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</si>
  <si>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</si>
  <si>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</si>
  <si>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</si>
  <si>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</si>
  <si>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</si>
  <si>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</si>
  <si>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</si>
  <si>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</si>
  <si>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</si>
  <si>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</si>
  <si>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</si>
  <si>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</si>
  <si>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</si>
  <si>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</si>
  <si>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</si>
  <si>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</si>
  <si>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</si>
  <si>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</si>
  <si>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</si>
  <si>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</si>
  <si>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</si>
  <si>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</si>
  <si>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</si>
  <si>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</si>
  <si>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</si>
  <si>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</si>
  <si>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</si>
  <si>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</si>
  <si>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</si>
  <si>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</si>
  <si>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</si>
  <si>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</si>
  <si>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</si>
  <si>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</si>
  <si>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</si>
  <si>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</si>
  <si>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</si>
  <si>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</si>
  <si>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</si>
  <si>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</si>
  <si>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</si>
  <si>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</si>
  <si>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</si>
  <si>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</si>
  <si>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</si>
  <si>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</si>
  <si>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</si>
  <si>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</si>
  <si>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</si>
  <si>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</si>
  <si>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</si>
  <si>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</si>
  <si>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</si>
  <si>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</si>
  <si>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</si>
  <si>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</si>
  <si>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</si>
  <si>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</si>
  <si>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</si>
  <si>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</si>
  <si>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</si>
  <si>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</si>
  <si>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</si>
  <si>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</si>
  <si>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</si>
  <si>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</si>
  <si>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</si>
  <si>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</si>
  <si>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</si>
  <si>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</si>
  <si>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</si>
  <si>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</si>
  <si>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</si>
  <si>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</si>
  <si>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</si>
  <si>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</si>
  <si>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</si>
  <si>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</si>
  <si>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</si>
  <si>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</si>
  <si>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</si>
  <si>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</si>
  <si>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</si>
  <si>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</si>
  <si>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</si>
  <si>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</si>
  <si>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</si>
  <si>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</si>
  <si>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</si>
  <si>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</si>
  <si>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</si>
  <si>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</si>
  <si>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</si>
  <si>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</si>
  <si>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</si>
  <si>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</si>
  <si>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</si>
  <si>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</si>
  <si>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</si>
  <si>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</si>
  <si>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</si>
  <si>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</si>
  <si>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</si>
  <si>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</si>
  <si>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</si>
  <si>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</si>
  <si>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</si>
  <si>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</si>
  <si>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</si>
  <si>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</si>
  <si>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</si>
  <si>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</si>
  <si>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</si>
  <si>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</si>
  <si>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</si>
  <si>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</si>
  <si>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</si>
  <si>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</si>
  <si>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</si>
  <si>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</si>
  <si>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</si>
  <si>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</si>
  <si>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</si>
  <si>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</si>
  <si>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</si>
  <si>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</si>
  <si>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</si>
  <si>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</si>
  <si>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</si>
  <si>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</si>
  <si>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</si>
  <si>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</si>
  <si>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</si>
  <si>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</si>
  <si>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</si>
  <si>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</si>
  <si>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</si>
  <si>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</si>
  <si>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</si>
  <si>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</si>
  <si>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</si>
  <si>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</si>
  <si>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</si>
  <si>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</si>
  <si>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</si>
  <si>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</si>
  <si>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</si>
  <si>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</si>
  <si>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</si>
  <si>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</si>
  <si>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</si>
  <si>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</si>
  <si>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</si>
  <si>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</si>
  <si>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</si>
  <si>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</si>
  <si>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</si>
  <si>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</si>
  <si>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</si>
  <si>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</si>
  <si>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</si>
  <si>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</si>
  <si>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</si>
  <si>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</si>
  <si>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</si>
  <si>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</si>
  <si>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</si>
  <si>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</si>
  <si>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</si>
  <si>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</si>
  <si>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</si>
  <si>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</si>
  <si>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</si>
  <si>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</si>
  <si>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</si>
  <si>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</si>
  <si>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</si>
  <si>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</si>
  <si>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</si>
  <si>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</si>
  <si>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</si>
  <si>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</si>
  <si>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</si>
  <si>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</si>
  <si>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</si>
  <si>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</si>
  <si>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</si>
  <si>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</si>
  <si>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</si>
  <si>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</si>
  <si>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</si>
  <si>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</si>
  <si>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</si>
  <si>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</si>
  <si>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</si>
  <si>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</si>
  <si>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</si>
  <si>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</si>
  <si>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</si>
  <si>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</si>
  <si>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</si>
  <si>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</si>
  <si>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</si>
  <si>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</si>
  <si>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</si>
  <si>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</si>
  <si>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</si>
  <si>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</si>
  <si>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</si>
  <si>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</si>
  <si>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</si>
  <si>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</si>
  <si>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</si>
  <si>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</si>
  <si>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</si>
  <si>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</si>
  <si>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</si>
  <si>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</si>
  <si>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</si>
  <si>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</si>
  <si>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</si>
  <si>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</si>
  <si>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</si>
  <si>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</si>
  <si>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</si>
  <si>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</si>
  <si>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</si>
  <si>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</si>
  <si>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</si>
  <si>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</si>
  <si>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</si>
  <si>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</si>
  <si>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</si>
  <si>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</si>
  <si>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</si>
  <si>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</si>
  <si>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</si>
  <si>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</si>
  <si>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</si>
  <si>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</si>
  <si>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</si>
  <si>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</si>
  <si>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</si>
  <si>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</si>
  <si>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</si>
  <si>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</si>
  <si>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</si>
  <si>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</si>
  <si>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</si>
  <si>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</si>
  <si>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</si>
  <si>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</si>
  <si>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</si>
  <si>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</si>
  <si>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</si>
  <si>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</si>
  <si>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</si>
  <si>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</si>
  <si>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</si>
  <si>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</si>
  <si>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</si>
  <si>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</si>
  <si>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</si>
  <si>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</si>
  <si>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</si>
  <si>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</si>
  <si>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</si>
  <si>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</si>
  <si>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</si>
  <si>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</si>
  <si>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</si>
  <si>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</si>
  <si>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</si>
  <si>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</si>
  <si>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</si>
  <si>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</si>
  <si>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</si>
  <si>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</si>
  <si>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</si>
  <si>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</si>
  <si>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</si>
  <si>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</si>
  <si>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</si>
  <si>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</si>
  <si>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</si>
  <si>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</si>
  <si>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</si>
  <si>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</si>
  <si>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</si>
  <si>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</si>
  <si>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</si>
  <si>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</si>
  <si>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</si>
  <si>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</si>
  <si>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</si>
  <si>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</si>
  <si>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</si>
  <si>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</si>
  <si>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</si>
  <si>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</si>
  <si>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</si>
  <si>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</si>
  <si>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</si>
  <si>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</si>
  <si>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</si>
  <si>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</si>
  <si>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</si>
  <si>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</si>
  <si>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</si>
  <si>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</si>
  <si>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</si>
  <si>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</si>
  <si>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</si>
  <si>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</si>
  <si>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</si>
  <si>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</si>
  <si>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</si>
  <si>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</si>
  <si>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</si>
  <si>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</si>
  <si>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</si>
  <si>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</si>
  <si>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</si>
  <si>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</si>
  <si>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</si>
  <si>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</si>
  <si>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</si>
  <si>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</si>
  <si>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</si>
  <si>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</si>
  <si>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</si>
  <si>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</si>
  <si>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</si>
  <si>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</si>
  <si>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</si>
  <si>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</si>
  <si>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</si>
  <si>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</si>
  <si>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</si>
  <si>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</si>
  <si>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</si>
  <si>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</si>
  <si>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</si>
  <si>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</si>
  <si>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</si>
  <si>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</si>
  <si>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</si>
  <si>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</si>
  <si>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</si>
  <si>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</si>
  <si>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</si>
  <si>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</si>
  <si>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</si>
  <si>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</si>
  <si>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</si>
  <si>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</si>
  <si>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</si>
  <si>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</si>
  <si>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</si>
  <si>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</si>
  <si>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</si>
  <si>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</si>
  <si>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</si>
  <si>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</si>
  <si>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</si>
  <si>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</si>
  <si>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</si>
  <si>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</si>
  <si>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</si>
  <si>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</si>
  <si>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</si>
  <si>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</si>
  <si>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</si>
  <si>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</si>
  <si>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</si>
  <si>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</si>
  <si>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</si>
  <si>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</si>
  <si>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</si>
  <si>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</si>
  <si>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</si>
  <si>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</si>
  <si>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</si>
  <si>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</si>
  <si>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</si>
  <si>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</si>
  <si>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</si>
  <si>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</si>
  <si>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</si>
  <si>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</si>
  <si>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</si>
  <si>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</si>
  <si>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</si>
  <si>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</si>
  <si>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</si>
  <si>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</si>
  <si>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</si>
  <si>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</si>
  <si>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</si>
  <si>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</si>
  <si>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</si>
  <si>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</si>
  <si>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</si>
  <si>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</si>
  <si>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</si>
  <si>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</si>
  <si>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</si>
  <si>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</si>
  <si>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</si>
  <si>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</si>
  <si>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</si>
  <si>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</si>
  <si>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</si>
  <si>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</si>
  <si>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</si>
  <si>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</si>
  <si>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</si>
  <si>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</si>
  <si>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</si>
  <si>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</si>
  <si>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</si>
  <si>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</si>
  <si>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</si>
  <si>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</si>
  <si>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</si>
  <si>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</si>
  <si>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</si>
  <si>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</si>
  <si>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</si>
  <si>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</si>
  <si>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</si>
  <si>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</si>
  <si>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</si>
  <si>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</si>
  <si>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</si>
  <si>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</si>
  <si>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</si>
  <si>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</si>
  <si>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</si>
  <si>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</si>
  <si>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</si>
  <si>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</si>
  <si>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</si>
  <si>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</si>
  <si>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</si>
  <si>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</si>
  <si>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</si>
  <si>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</si>
  <si>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</si>
  <si>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</si>
  <si>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</si>
  <si>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</si>
  <si>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</si>
  <si>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</si>
  <si>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</si>
  <si>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</si>
  <si>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</si>
  <si>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</si>
  <si>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</si>
  <si>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</si>
  <si>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</si>
  <si>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</si>
  <si>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</si>
  <si>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</si>
  <si>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</si>
  <si>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</si>
  <si>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</si>
  <si>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</si>
  <si>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</si>
  <si>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</si>
  <si>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</si>
  <si>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</si>
  <si>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</si>
  <si>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</si>
  <si>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</si>
  <si>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</si>
  <si>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</si>
  <si>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</si>
  <si>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</si>
  <si>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</si>
  <si>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</si>
  <si>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</si>
  <si>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</si>
  <si>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</si>
  <si>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</si>
  <si>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</si>
  <si>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</si>
  <si>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</si>
  <si>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</si>
  <si>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</si>
  <si>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</si>
  <si>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</si>
  <si>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</si>
  <si>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</si>
  <si>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</si>
  <si>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</si>
  <si>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</si>
  <si>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</si>
  <si>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</si>
  <si>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</si>
  <si>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</si>
  <si>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</si>
  <si>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</si>
  <si>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</si>
  <si>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</si>
  <si>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</si>
  <si>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</si>
  <si>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</si>
  <si>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</si>
  <si>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</si>
  <si>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</si>
  <si>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</si>
  <si>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</si>
  <si>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</si>
  <si>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</si>
  <si>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</si>
  <si>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</si>
  <si>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</si>
  <si>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</si>
  <si>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</si>
  <si>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</si>
  <si>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</si>
  <si>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</si>
  <si>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</si>
  <si>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</si>
  <si>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</si>
  <si>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</si>
  <si>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</si>
  <si>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</si>
  <si>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</si>
  <si>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</si>
  <si>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</si>
  <si>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</si>
  <si>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</si>
  <si>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</si>
  <si>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</si>
  <si>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</si>
  <si>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</si>
  <si>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</si>
  <si>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</si>
  <si>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</si>
  <si>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</si>
  <si>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</si>
  <si>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</si>
  <si>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</si>
  <si>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</si>
  <si>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</si>
  <si>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</si>
  <si>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</si>
  <si>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</si>
  <si>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</si>
  <si>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</si>
  <si>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</si>
  <si>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</si>
  <si>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</si>
  <si>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</si>
  <si>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</si>
  <si>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</si>
  <si>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</si>
  <si>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</si>
  <si>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</si>
  <si>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</si>
  <si>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</si>
  <si>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</si>
  <si>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</si>
  <si>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</si>
  <si>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</si>
  <si>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</si>
  <si>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</si>
  <si>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</si>
  <si>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</si>
  <si>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</si>
  <si>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</si>
  <si>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</si>
  <si>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</si>
  <si>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</si>
  <si>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</si>
  <si>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</si>
  <si>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</si>
  <si>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</si>
  <si>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</si>
  <si>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</si>
  <si>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</si>
  <si>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</si>
  <si>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</si>
  <si>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</si>
  <si>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</si>
  <si>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</si>
  <si>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</si>
  <si>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</si>
  <si>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</si>
  <si>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</si>
  <si>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</si>
  <si>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</si>
  <si>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</si>
  <si>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</si>
  <si>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</si>
  <si>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</si>
  <si>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</si>
  <si>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</si>
  <si>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</si>
  <si>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</si>
  <si>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</si>
  <si>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</si>
  <si>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</si>
  <si>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</si>
  <si>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</si>
  <si>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</si>
  <si>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</si>
  <si>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</si>
  <si>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</si>
  <si>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</si>
  <si>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</si>
  <si>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</si>
  <si>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</si>
  <si>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</si>
  <si>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</si>
  <si>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</si>
  <si>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</si>
  <si>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</si>
  <si>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</si>
  <si>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</si>
  <si>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</si>
  <si>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</si>
  <si>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</si>
  <si>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</si>
  <si>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</si>
  <si>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</si>
  <si>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</si>
  <si>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</si>
  <si>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</si>
  <si>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</si>
  <si>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</si>
  <si>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</si>
  <si>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</si>
  <si>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</si>
  <si>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</si>
  <si>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</si>
  <si>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</si>
  <si>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</si>
  <si>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</si>
  <si>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</si>
  <si>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</si>
  <si>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</si>
  <si>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</si>
  <si>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</si>
  <si>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</si>
  <si>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</si>
  <si>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</si>
  <si>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</si>
  <si>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</si>
  <si>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</si>
  <si>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</si>
  <si>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</si>
  <si>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</si>
  <si>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</si>
  <si>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</si>
  <si>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</si>
  <si>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</si>
  <si>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</si>
  <si>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</si>
  <si>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</si>
  <si>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</si>
  <si>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</si>
  <si>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</si>
  <si>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</si>
  <si>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</si>
  <si>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</si>
  <si>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</si>
  <si>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</si>
  <si>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</si>
  <si>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</si>
  <si>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</si>
  <si>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</si>
  <si>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</si>
  <si>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</si>
  <si>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</si>
  <si>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</si>
  <si>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</si>
  <si>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</si>
  <si>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</si>
  <si>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</si>
  <si>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</si>
  <si>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</si>
  <si>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</si>
  <si>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</si>
  <si>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</si>
  <si>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</si>
  <si>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</si>
  <si>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</si>
  <si>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</si>
  <si>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</si>
  <si>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</si>
  <si>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</si>
  <si>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</si>
  <si>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</si>
  <si>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</si>
  <si>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</si>
  <si>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</si>
  <si>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</si>
  <si>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</si>
  <si>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</si>
  <si>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</si>
  <si>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</si>
  <si>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</si>
  <si>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</si>
  <si>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</si>
  <si>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</si>
  <si>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</si>
  <si>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</si>
  <si>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</si>
  <si>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</si>
  <si>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</si>
  <si>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</si>
  <si>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</si>
  <si>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</si>
  <si>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</si>
  <si>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</si>
  <si>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</si>
  <si>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</si>
  <si>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</si>
  <si>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</si>
  <si>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</si>
  <si>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</si>
  <si>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</si>
  <si>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</si>
  <si>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</si>
  <si>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</si>
  <si>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</si>
  <si>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</si>
  <si>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</si>
  <si>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</si>
  <si>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</si>
  <si>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</si>
  <si>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</si>
  <si>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</si>
  <si>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</si>
  <si>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</si>
  <si>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</si>
  <si>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</si>
  <si>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</si>
  <si>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</si>
  <si>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</si>
  <si>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</si>
  <si>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</si>
  <si>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</si>
  <si>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</si>
  <si>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</si>
  <si>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</si>
  <si>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</si>
  <si>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</si>
  <si>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</si>
  <si>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</si>
  <si>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</si>
  <si>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</si>
  <si>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</si>
  <si>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</si>
  <si>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</si>
  <si>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</si>
  <si>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</si>
  <si>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</si>
  <si>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</si>
  <si>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</si>
  <si>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</si>
  <si>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</si>
  <si>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</si>
  <si>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</si>
  <si>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</si>
  <si>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</si>
  <si>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</si>
  <si>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</si>
  <si>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</si>
  <si>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</si>
  <si>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</si>
  <si>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</si>
  <si>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</si>
  <si>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</si>
  <si>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</si>
  <si>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</si>
  <si>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</si>
  <si>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</si>
  <si>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</si>
  <si>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</si>
  <si>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</si>
  <si>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</si>
  <si>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</si>
  <si>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</si>
  <si>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</si>
  <si>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</si>
  <si>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</si>
  <si>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</si>
  <si>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</si>
  <si>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</si>
  <si>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</si>
  <si>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</si>
  <si>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</si>
  <si>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</si>
  <si>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</si>
  <si>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</si>
  <si>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</si>
  <si>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</si>
  <si>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</si>
  <si>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</si>
  <si>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</si>
  <si>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</si>
  <si>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</si>
  <si>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</si>
  <si>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</si>
  <si>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</si>
  <si>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</si>
  <si>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</si>
  <si>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</si>
  <si>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</si>
  <si>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</si>
  <si>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</si>
  <si>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</si>
  <si>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</si>
  <si>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</si>
  <si>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</si>
  <si>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</si>
  <si>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</si>
  <si>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</si>
  <si>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</si>
  <si>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</si>
  <si>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</si>
  <si>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</si>
  <si>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</si>
  <si>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</si>
  <si>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</si>
  <si>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</si>
  <si>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</si>
  <si>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</si>
  <si>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</si>
  <si>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</si>
  <si>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</si>
  <si>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</si>
  <si>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</si>
  <si>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</si>
  <si>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</si>
  <si>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</si>
  <si>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</si>
  <si>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</si>
  <si>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</si>
  <si>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</si>
  <si>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</si>
  <si>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</si>
  <si>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</si>
  <si>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</si>
  <si>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</si>
  <si>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</si>
  <si>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</si>
  <si>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</si>
  <si>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</si>
  <si>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</si>
  <si>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</si>
  <si>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</si>
  <si>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</si>
  <si>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</si>
  <si>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</si>
  <si>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</si>
  <si>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</si>
  <si>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</si>
  <si>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</si>
  <si>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</si>
  <si>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</si>
  <si>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</si>
  <si>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</si>
  <si>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</si>
  <si>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</si>
  <si>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</si>
  <si>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</si>
  <si>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</si>
  <si>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</si>
  <si>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</si>
  <si>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</si>
  <si>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</si>
  <si>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</si>
  <si>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</si>
  <si>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</si>
  <si>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</si>
  <si>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</si>
  <si>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</si>
  <si>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</si>
  <si>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</si>
  <si>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</si>
  <si>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</si>
  <si>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</si>
  <si>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</si>
  <si>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</si>
  <si>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</si>
  <si>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</si>
  <si>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</si>
  <si>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</si>
  <si>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</si>
  <si>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</si>
  <si>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</si>
  <si>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</si>
  <si>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</si>
  <si>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</si>
  <si>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</si>
  <si>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</si>
  <si>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</si>
  <si>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</si>
  <si>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</si>
  <si>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</si>
  <si>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</si>
  <si>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</si>
  <si>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</si>
  <si>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</si>
  <si>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</si>
  <si>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</si>
  <si>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</si>
  <si>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</si>
  <si>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</si>
  <si>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</si>
  <si>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</si>
  <si>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</si>
  <si>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</si>
  <si>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</si>
  <si>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</si>
  <si>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</si>
  <si>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</si>
  <si>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</si>
  <si>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</si>
  <si>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</si>
  <si>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</si>
  <si>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</si>
  <si>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</si>
  <si>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</si>
  <si>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</si>
  <si>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</si>
  <si>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</si>
  <si>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</si>
  <si>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</si>
  <si>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</si>
  <si>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</si>
  <si>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</si>
  <si>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</si>
  <si>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</si>
  <si>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</si>
  <si>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</si>
  <si>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</si>
  <si>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</si>
  <si>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</si>
  <si>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</si>
  <si>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</si>
  <si>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</si>
  <si>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</si>
  <si>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</si>
  <si>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</si>
  <si>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</si>
  <si>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</si>
  <si>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</si>
  <si>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</si>
  <si>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</si>
  <si>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</si>
  <si>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</si>
  <si>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</si>
  <si>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</si>
  <si>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</si>
  <si>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</si>
  <si>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</si>
  <si>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</si>
  <si>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</si>
  <si>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</si>
  <si>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</si>
  <si>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</si>
  <si>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</si>
  <si>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</si>
  <si>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</si>
  <si>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</si>
  <si>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</si>
  <si>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</si>
  <si>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</si>
  <si>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</si>
  <si>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</si>
  <si>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</si>
  <si>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</si>
  <si>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</si>
  <si>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</si>
  <si>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</si>
  <si>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</si>
  <si>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</si>
  <si>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</si>
  <si>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</si>
  <si>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</si>
  <si>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</si>
  <si>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</si>
  <si>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</si>
  <si>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</si>
  <si>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</si>
  <si>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</si>
  <si>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</si>
  <si>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</si>
  <si>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</si>
  <si>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</si>
  <si>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</si>
  <si>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</si>
  <si>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</si>
  <si>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</si>
  <si>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</si>
  <si>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</si>
  <si>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</si>
  <si>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</si>
  <si>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</si>
  <si>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</si>
  <si>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</si>
  <si>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</si>
  <si>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</si>
  <si>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</si>
  <si>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</si>
  <si>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</si>
  <si>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</si>
  <si>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</si>
  <si>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</si>
  <si>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</si>
  <si>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</si>
  <si>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</si>
  <si>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</si>
  <si>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</si>
  <si>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</si>
  <si>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</si>
  <si>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</si>
  <si>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</si>
  <si>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</si>
  <si>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</si>
  <si>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</si>
  <si>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</si>
  <si>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</si>
  <si>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</si>
  <si>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</si>
  <si>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</si>
  <si>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</si>
  <si>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</si>
  <si>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</si>
  <si>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</si>
  <si>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</si>
  <si>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</si>
  <si>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</si>
  <si>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</si>
  <si>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</si>
  <si>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</si>
  <si>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</si>
  <si>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</si>
  <si>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</si>
  <si>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</si>
  <si>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</si>
  <si>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</si>
  <si>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</si>
  <si>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</si>
  <si>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</si>
  <si>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</si>
  <si>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</si>
  <si>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</si>
  <si>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</si>
  <si>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</si>
  <si>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</si>
  <si>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</si>
  <si>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</si>
  <si>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</si>
  <si>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</si>
  <si>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</si>
  <si>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</si>
  <si>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</si>
  <si>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</si>
  <si>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</si>
  <si>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</si>
  <si>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</si>
  <si>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</si>
  <si>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</si>
  <si>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</si>
  <si>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</si>
  <si>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</si>
  <si>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</si>
  <si>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</si>
  <si>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</si>
  <si>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</si>
  <si>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</si>
  <si>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</si>
  <si>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</si>
  <si>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</si>
  <si>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</si>
  <si>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</si>
  <si>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</si>
  <si>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</si>
  <si>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</si>
  <si>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</si>
  <si>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</si>
  <si>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</si>
  <si>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</si>
  <si>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</si>
  <si>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</si>
  <si>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</si>
  <si>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</si>
  <si>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</si>
  <si>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</si>
  <si>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</si>
  <si>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</si>
  <si>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</si>
  <si>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</si>
  <si>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</si>
  <si>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</si>
  <si>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</si>
  <si>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</si>
  <si>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</si>
  <si>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</si>
  <si>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</si>
  <si>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</si>
  <si>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</si>
  <si>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</si>
  <si>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</si>
  <si>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</si>
  <si>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</si>
  <si>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</si>
  <si>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</si>
  <si>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</si>
  <si>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</si>
  <si>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</si>
  <si>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</si>
  <si>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</si>
  <si>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</si>
  <si>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</si>
  <si>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</si>
  <si>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</si>
  <si>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</si>
  <si>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</si>
  <si>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</si>
  <si>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</si>
  <si>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</si>
  <si>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</si>
  <si>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</si>
  <si>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</si>
  <si>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</si>
  <si>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</si>
  <si>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</si>
  <si>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</si>
  <si>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</si>
  <si>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</si>
  <si>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</si>
  <si>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</si>
  <si>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</si>
  <si>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</si>
  <si>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</si>
  <si>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</si>
  <si>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</si>
  <si>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</si>
  <si>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</si>
  <si>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</si>
  <si>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</si>
  <si>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</si>
  <si>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</si>
  <si>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</si>
  <si>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</si>
  <si>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</si>
  <si>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</si>
  <si>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</si>
  <si>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</si>
  <si>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</si>
  <si>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</si>
  <si>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</si>
  <si>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</si>
  <si>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</si>
  <si>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</si>
  <si>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</si>
  <si>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</si>
  <si>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</si>
  <si>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</si>
  <si>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</si>
  <si>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</si>
  <si>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</si>
  <si>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</si>
  <si>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</si>
  <si>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</si>
  <si>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</si>
  <si>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</si>
  <si>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</si>
  <si>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</si>
  <si>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</si>
  <si>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</si>
  <si>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</si>
  <si>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</si>
  <si>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</si>
  <si>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</si>
  <si>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</si>
  <si>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</si>
  <si>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</si>
  <si>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</si>
  <si>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</si>
  <si>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</si>
  <si>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</si>
  <si>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</si>
  <si>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</si>
  <si>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</si>
  <si>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</si>
  <si>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</si>
  <si>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</si>
  <si>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</si>
  <si>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</si>
  <si>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</si>
  <si>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</si>
  <si>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</si>
  <si>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</si>
  <si>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</si>
  <si>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</si>
  <si>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</si>
  <si>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</si>
  <si>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</si>
  <si>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</si>
  <si>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</si>
  <si>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</si>
  <si>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</si>
  <si>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</si>
  <si>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</si>
  <si>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</si>
  <si>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</si>
  <si>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</si>
  <si>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</si>
  <si>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</si>
  <si>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</si>
  <si>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</si>
  <si>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</si>
  <si>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</si>
  <si>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</si>
  <si>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</si>
  <si>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</si>
  <si>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</si>
  <si>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</si>
  <si>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</si>
  <si>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</si>
  <si>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</si>
  <si>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</si>
  <si>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</si>
  <si>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</si>
  <si>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</si>
  <si>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</si>
  <si>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</si>
  <si>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</si>
  <si>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</si>
  <si>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</si>
  <si>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</si>
  <si>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</si>
  <si>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</si>
  <si>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</si>
  <si>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</si>
  <si>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</si>
  <si>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</si>
  <si>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</si>
  <si>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</si>
  <si>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</si>
  <si>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</si>
  <si>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</si>
  <si>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</si>
  <si>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</si>
  <si>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</si>
  <si>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</si>
  <si>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</si>
  <si>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</si>
  <si>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</si>
  <si>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</si>
  <si>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</si>
  <si>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</si>
  <si>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</si>
  <si>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</si>
  <si>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</si>
  <si>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</si>
  <si>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</si>
  <si>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</si>
  <si>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</si>
  <si>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</si>
  <si>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</si>
  <si>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</si>
  <si>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</si>
  <si>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</si>
  <si>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</si>
  <si>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</si>
  <si>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</si>
  <si>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</si>
  <si>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</si>
  <si>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</si>
  <si>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</si>
  <si>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</si>
  <si>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</si>
  <si>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</si>
  <si>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</si>
  <si>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</si>
  <si>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</si>
  <si>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</si>
  <si>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</si>
  <si>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</si>
  <si>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</si>
  <si>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</si>
  <si>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</si>
  <si>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</si>
  <si>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</si>
  <si>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</si>
  <si>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</si>
  <si>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</si>
  <si>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</si>
  <si>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</si>
  <si>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</si>
  <si>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</si>
  <si>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</si>
  <si>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</si>
  <si>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</si>
  <si>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</si>
  <si>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</si>
  <si>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</si>
  <si>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</si>
  <si>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</si>
  <si>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</si>
  <si>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</si>
  <si>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</si>
  <si>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</si>
  <si>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</si>
  <si>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</si>
  <si>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</si>
  <si>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</si>
  <si>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</si>
  <si>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</si>
  <si>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</si>
  <si>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</si>
  <si>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</si>
  <si>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</si>
  <si>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</si>
  <si>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</si>
  <si>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</si>
  <si>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</si>
  <si>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</si>
  <si>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</si>
  <si>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</si>
  <si>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</si>
  <si>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</si>
  <si>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</si>
  <si>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</si>
  <si>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</si>
  <si>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</si>
  <si>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</si>
  <si>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</si>
  <si>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</si>
  <si>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</si>
  <si>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</si>
  <si>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</si>
  <si>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</si>
  <si>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</si>
  <si>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</si>
  <si>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</si>
  <si>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</si>
  <si>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</si>
  <si>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</si>
  <si>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</si>
  <si>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</si>
  <si>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</si>
  <si>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</si>
  <si>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</si>
  <si>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</si>
  <si>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</si>
  <si>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</si>
  <si>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</si>
  <si>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</si>
  <si>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</si>
  <si>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</si>
  <si>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</si>
  <si>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</si>
  <si>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</si>
  <si>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</si>
  <si>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</si>
  <si>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</si>
  <si>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</si>
  <si>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</si>
  <si>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</si>
  <si>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</si>
  <si>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</si>
  <si>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</si>
  <si>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</si>
  <si>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</si>
  <si>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</si>
  <si>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</si>
  <si>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</si>
  <si>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</si>
  <si>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</si>
  <si>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</si>
  <si>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</si>
  <si>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</si>
  <si>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</si>
  <si>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</si>
  <si>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</si>
  <si>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</si>
  <si>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</si>
  <si>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</si>
  <si>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</si>
  <si>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</si>
  <si>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</si>
  <si>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</si>
  <si>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</si>
  <si>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</si>
  <si>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</si>
  <si>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</si>
  <si>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</si>
  <si>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</si>
  <si>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</si>
  <si>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</si>
  <si>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</si>
  <si>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</si>
  <si>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</si>
  <si>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</si>
  <si>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</si>
  <si>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</si>
  <si>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</si>
  <si>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</si>
  <si>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</si>
  <si>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</si>
  <si>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</si>
  <si>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</si>
  <si>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</si>
  <si>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</si>
  <si>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</si>
  <si>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</si>
  <si>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</si>
  <si>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</si>
  <si>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</si>
  <si>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</si>
  <si>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</si>
  <si>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</si>
  <si>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</si>
  <si>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</si>
  <si>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</si>
  <si>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</si>
  <si>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</si>
  <si>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</si>
  <si>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</si>
  <si>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</si>
  <si>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</si>
  <si>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</si>
  <si>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</si>
  <si>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</si>
  <si>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</si>
  <si>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</si>
  <si>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</si>
  <si>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</si>
  <si>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</si>
  <si>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</si>
  <si>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</si>
  <si>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</si>
  <si>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</si>
  <si>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</si>
  <si>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</si>
  <si>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</si>
  <si>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</si>
  <si>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</si>
  <si>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</si>
  <si>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</si>
  <si>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</si>
  <si>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</si>
  <si>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</si>
  <si>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</si>
  <si>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</si>
  <si>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</si>
  <si>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</si>
  <si>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</si>
  <si>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</si>
  <si>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</si>
  <si>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</si>
  <si>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</si>
  <si>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</si>
  <si>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</si>
  <si>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</si>
  <si>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</si>
  <si>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</si>
  <si>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</si>
  <si>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</si>
  <si>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</si>
  <si>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</si>
  <si>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</si>
  <si>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</si>
  <si>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</si>
  <si>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</si>
  <si>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</si>
  <si>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</si>
  <si>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</si>
  <si>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</si>
  <si>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</si>
  <si>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</si>
  <si>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</si>
  <si>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</si>
  <si>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</si>
  <si>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</si>
  <si>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</si>
  <si>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</si>
  <si>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</si>
  <si>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</si>
  <si>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</si>
  <si>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</si>
  <si>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</si>
  <si>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</si>
  <si>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</si>
  <si>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</si>
  <si>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</si>
  <si>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</si>
  <si>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</si>
  <si>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</si>
  <si>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</si>
  <si>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</si>
  <si>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</si>
  <si>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</si>
  <si>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</si>
  <si>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</si>
  <si>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</si>
  <si>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</si>
  <si>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</si>
  <si>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</si>
  <si>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</si>
  <si>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</si>
  <si>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</si>
  <si>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</si>
  <si>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</si>
  <si>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</si>
  <si>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</si>
  <si>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</si>
  <si>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</si>
  <si>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</si>
  <si>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</si>
  <si>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</si>
  <si>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</si>
  <si>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</si>
  <si>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</si>
  <si>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</si>
  <si>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</si>
  <si>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</si>
  <si>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</si>
  <si>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</si>
  <si>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</si>
  <si>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</si>
  <si>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</si>
  <si>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</si>
  <si>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</si>
  <si>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</si>
  <si>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</si>
  <si>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</si>
  <si>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</si>
  <si>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</si>
  <si>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</si>
  <si>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</si>
  <si>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</si>
  <si>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</si>
  <si>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</si>
  <si>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</si>
  <si>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</si>
  <si>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</si>
  <si>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</si>
  <si>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</si>
  <si>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</si>
  <si>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</si>
  <si>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</si>
  <si>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</si>
  <si>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</si>
  <si>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</si>
  <si>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</si>
  <si>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</si>
  <si>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</si>
  <si>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</si>
  <si>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</si>
  <si>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</si>
  <si>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</si>
  <si>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</si>
  <si>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</si>
  <si>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</si>
  <si>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</si>
  <si>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</si>
  <si>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</si>
  <si>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</si>
  <si>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</si>
  <si>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</si>
  <si>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</si>
  <si>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</si>
  <si>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</si>
  <si>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</si>
  <si>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</si>
  <si>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</si>
  <si>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</si>
  <si>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</si>
  <si>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</si>
  <si>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</si>
  <si>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</si>
  <si>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</si>
  <si>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</si>
  <si>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</si>
  <si>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</si>
  <si>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</si>
  <si>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</si>
  <si>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</si>
  <si>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</si>
  <si>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</si>
  <si>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</si>
  <si>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</si>
  <si>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</si>
  <si>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</si>
  <si>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</si>
  <si>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</si>
  <si>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</si>
  <si>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</si>
  <si>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</si>
  <si>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</si>
  <si>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</si>
  <si>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</si>
  <si>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</si>
  <si>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</si>
  <si>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</si>
  <si>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</si>
  <si>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</si>
  <si>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</si>
  <si>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</si>
  <si>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</si>
  <si>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</si>
  <si>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</si>
  <si>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</si>
  <si>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</si>
  <si>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</si>
  <si>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</si>
  <si>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</si>
  <si>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</si>
  <si>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</si>
  <si>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</si>
  <si>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</si>
  <si>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</si>
  <si>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</si>
  <si>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</si>
  <si>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</si>
  <si>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</si>
  <si>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</si>
  <si>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</si>
  <si>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</si>
  <si>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</si>
  <si>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</si>
  <si>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</si>
  <si>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</si>
  <si>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</si>
  <si>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</si>
  <si>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</si>
  <si>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</si>
  <si>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</si>
  <si>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</si>
  <si>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</si>
  <si>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</si>
  <si>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</si>
  <si>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</si>
  <si>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</si>
  <si>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</si>
  <si>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</si>
  <si>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</si>
  <si>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</si>
  <si>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</si>
  <si>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</si>
  <si>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</si>
  <si>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</si>
  <si>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</si>
  <si>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</si>
  <si>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</si>
  <si>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</si>
  <si>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</si>
  <si>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</si>
  <si>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</si>
  <si>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</si>
  <si>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</si>
  <si>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</si>
  <si>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</si>
  <si>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</si>
  <si>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</si>
  <si>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</si>
  <si>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</si>
  <si>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</si>
  <si>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</si>
  <si>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</si>
  <si>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</si>
  <si>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</si>
  <si>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</si>
  <si>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</si>
  <si>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</si>
  <si>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</si>
  <si>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</si>
  <si>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</si>
  <si>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</si>
  <si>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</si>
  <si>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</si>
  <si>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</si>
  <si>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</si>
  <si>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</si>
  <si>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</si>
  <si>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</si>
  <si>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</si>
  <si>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</si>
  <si>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</si>
  <si>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</si>
  <si>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</si>
  <si>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</si>
  <si>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</si>
  <si>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</si>
  <si>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</si>
  <si>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</si>
  <si>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</si>
  <si>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</si>
  <si>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</si>
  <si>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</si>
  <si>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</si>
  <si>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</si>
  <si>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</si>
  <si>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</si>
  <si>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</si>
  <si>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</si>
  <si>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</si>
  <si>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</si>
  <si>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</si>
  <si>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</si>
  <si>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</si>
  <si>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</si>
  <si>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</si>
  <si>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</si>
  <si>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</si>
  <si>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</si>
  <si>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</si>
  <si>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</si>
  <si>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</si>
  <si>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</si>
  <si>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</si>
  <si>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</si>
  <si>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</si>
  <si>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</si>
  <si>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</si>
  <si>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</si>
  <si>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</si>
  <si>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</si>
  <si>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</si>
  <si>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</si>
  <si>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</si>
  <si>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</si>
  <si>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</si>
  <si>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</si>
  <si>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</si>
  <si>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</si>
  <si>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</si>
  <si>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</si>
  <si>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</si>
  <si>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</si>
  <si>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</si>
  <si>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</si>
  <si>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</si>
  <si>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</si>
  <si>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</si>
  <si>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</si>
  <si>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</si>
  <si>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</si>
  <si>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</si>
  <si>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</si>
  <si>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</si>
  <si>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</si>
  <si>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</si>
  <si>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</si>
  <si>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</si>
  <si>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</si>
  <si>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</si>
  <si>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</si>
  <si>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</si>
  <si>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</si>
  <si>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</si>
  <si>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</si>
  <si>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</si>
  <si>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</si>
  <si>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</si>
  <si>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</si>
  <si>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</si>
  <si>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</si>
  <si>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</si>
  <si>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</si>
  <si>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</si>
  <si>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</si>
  <si>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</si>
  <si>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</si>
  <si>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</si>
  <si>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</si>
  <si>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</si>
  <si>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</si>
  <si>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</si>
  <si>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</si>
  <si>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</si>
  <si>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</si>
  <si>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</si>
  <si>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</si>
  <si>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</si>
  <si>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</si>
  <si>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</si>
  <si>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</si>
  <si>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</si>
  <si>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</si>
  <si>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</si>
  <si>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</si>
  <si>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</si>
  <si>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</si>
  <si>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</si>
  <si>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</si>
  <si>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</si>
  <si>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</si>
  <si>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</si>
  <si>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</si>
  <si>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</si>
  <si>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</si>
  <si>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</si>
  <si>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</si>
  <si>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</si>
  <si>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</si>
  <si>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</si>
  <si>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</si>
  <si>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</si>
  <si>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</si>
  <si>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</si>
  <si>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</si>
  <si>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</si>
  <si>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</si>
  <si>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</si>
  <si>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</si>
  <si>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</si>
  <si>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</si>
  <si>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</si>
  <si>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</si>
  <si>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</si>
  <si>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</si>
  <si>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</si>
  <si>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</si>
  <si>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</si>
  <si>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</si>
  <si>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</si>
  <si>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</si>
  <si>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</si>
  <si>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</si>
  <si>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</si>
  <si>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</si>
  <si>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</si>
  <si>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</si>
  <si>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</si>
  <si>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</si>
  <si>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</si>
  <si>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</si>
  <si>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</si>
  <si>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</si>
  <si>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</si>
  <si>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</si>
  <si>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</si>
  <si>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</si>
  <si>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</si>
  <si>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</si>
  <si>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</si>
  <si>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</si>
  <si>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</si>
  <si>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</si>
  <si>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</si>
  <si>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</si>
  <si>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</si>
  <si>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</si>
  <si>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</si>
  <si>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</si>
  <si>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</si>
  <si>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</si>
  <si>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</si>
  <si>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</si>
  <si>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</si>
  <si>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</si>
  <si>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</si>
  <si>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</si>
  <si>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</si>
  <si>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</si>
  <si>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</si>
  <si>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</si>
  <si>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</si>
  <si>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</si>
  <si>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</si>
  <si>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</si>
  <si>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</si>
  <si>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</si>
  <si>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</si>
  <si>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</si>
  <si>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</si>
  <si>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</si>
  <si>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</si>
  <si>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</si>
  <si>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</si>
  <si>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</si>
  <si>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</si>
  <si>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</si>
  <si>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</si>
  <si>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</si>
  <si>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</si>
  <si>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</si>
  <si>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</si>
  <si>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</si>
  <si>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</si>
  <si>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</si>
  <si>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</si>
  <si>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</si>
  <si>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</si>
  <si>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</si>
  <si>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</si>
  <si>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</si>
  <si>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</si>
  <si>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</si>
  <si>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</si>
  <si>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</si>
  <si>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</si>
  <si>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</si>
  <si>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</si>
  <si>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</si>
  <si>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</si>
  <si>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</si>
  <si>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</si>
  <si>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</si>
  <si>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</si>
  <si>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</si>
  <si>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</si>
  <si>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</si>
  <si>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</si>
  <si>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</si>
  <si>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</si>
  <si>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</si>
  <si>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</si>
  <si>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</si>
  <si>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</si>
  <si>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</si>
  <si>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</si>
  <si>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</si>
  <si>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</si>
  <si>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</si>
  <si>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</si>
  <si>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</si>
  <si>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</si>
  <si>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</si>
  <si>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</si>
  <si>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</si>
  <si>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</si>
  <si>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</si>
  <si>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</si>
  <si>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</si>
  <si>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</si>
  <si>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</si>
  <si>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</si>
  <si>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</si>
  <si>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</si>
  <si>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</si>
  <si>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</si>
  <si>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</si>
  <si>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</si>
  <si>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</si>
  <si>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</si>
  <si>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</si>
  <si>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</si>
  <si>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</si>
  <si>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</si>
  <si>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</si>
  <si>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</si>
  <si>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</si>
  <si>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</si>
  <si>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</si>
  <si>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</si>
  <si>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</si>
  <si>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</si>
  <si>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</si>
  <si>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</si>
  <si>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</si>
  <si>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</si>
  <si>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</si>
  <si>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</si>
  <si>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</si>
  <si>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</si>
  <si>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</si>
  <si>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</si>
  <si>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</si>
  <si>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</si>
  <si>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</si>
  <si>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</si>
  <si>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</si>
  <si>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</si>
  <si>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</si>
  <si>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</si>
  <si>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</si>
  <si>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</si>
  <si>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</si>
  <si>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</si>
  <si>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</si>
  <si>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</si>
  <si>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</si>
  <si>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</si>
  <si>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</si>
  <si>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</si>
  <si>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</si>
  <si>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</si>
  <si>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</si>
  <si>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</si>
  <si>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</si>
  <si>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</si>
  <si>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</si>
  <si>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</si>
  <si>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</si>
  <si>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</si>
  <si>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</si>
  <si>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</si>
  <si>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</si>
  <si>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</si>
  <si>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</si>
  <si>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</si>
  <si>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</si>
  <si>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</si>
  <si>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</si>
  <si>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</si>
  <si>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</si>
  <si>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</si>
  <si>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</si>
  <si>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</si>
  <si>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</si>
  <si>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</si>
  <si>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</si>
  <si>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</si>
  <si>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</si>
  <si>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</si>
  <si>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</si>
  <si>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</si>
  <si>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</si>
  <si>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</si>
  <si>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</si>
  <si>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</si>
  <si>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</si>
  <si>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</si>
  <si>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</si>
  <si>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</si>
  <si>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</si>
  <si>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</si>
  <si>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</si>
  <si>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</si>
  <si>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</si>
  <si>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</si>
  <si>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</si>
  <si>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</si>
  <si>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</si>
  <si>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</si>
  <si>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</si>
  <si>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</si>
  <si>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</si>
  <si>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</si>
  <si>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</si>
  <si>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</si>
  <si>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</si>
  <si>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</si>
  <si>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</si>
  <si>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</si>
  <si>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</si>
  <si>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</si>
  <si>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</si>
  <si>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</si>
  <si>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</si>
  <si>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</si>
  <si>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</si>
  <si>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</si>
  <si>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</si>
  <si>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</si>
  <si>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</si>
  <si>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</si>
  <si>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</si>
  <si>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</si>
  <si>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</si>
  <si>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</si>
  <si>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</si>
  <si>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</si>
  <si>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</si>
  <si>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</si>
  <si>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</si>
  <si>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</si>
  <si>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</si>
  <si>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</si>
  <si>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</si>
  <si>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</si>
  <si>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</si>
  <si>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</si>
  <si>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</si>
  <si>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</si>
  <si>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</si>
  <si>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</si>
  <si>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</si>
  <si>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</si>
  <si>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</si>
  <si>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</si>
  <si>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</si>
  <si>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</si>
  <si>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</si>
  <si>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</si>
  <si>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</si>
  <si>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</si>
  <si>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</si>
  <si>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</si>
  <si>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</si>
  <si>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</si>
  <si>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</si>
  <si>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</si>
  <si>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</si>
  <si>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</si>
  <si>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</si>
  <si>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</si>
  <si>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</si>
  <si>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</si>
  <si>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</si>
  <si>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</si>
  <si>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</si>
  <si>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</si>
  <si>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</si>
  <si>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</si>
  <si>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</si>
  <si>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</si>
  <si>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</si>
  <si>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</si>
  <si>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</si>
  <si>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</si>
  <si>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</si>
  <si>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</si>
  <si>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</si>
  <si>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</si>
  <si>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</si>
  <si>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</si>
  <si>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</si>
  <si>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</si>
  <si>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</si>
  <si>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</si>
  <si>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</si>
  <si>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</si>
  <si>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</si>
  <si>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</si>
  <si>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</si>
  <si>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</si>
  <si>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</si>
  <si>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</si>
  <si>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</si>
  <si>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</si>
  <si>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</si>
  <si>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</si>
  <si>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</si>
  <si>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</si>
  <si>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</si>
  <si>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</si>
  <si>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</si>
  <si>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</si>
  <si>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</si>
  <si>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</si>
  <si>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</si>
  <si>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</si>
  <si>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</si>
  <si>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</si>
  <si>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</si>
  <si>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</si>
  <si>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</si>
  <si>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</si>
  <si>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</si>
  <si>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</si>
  <si>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</si>
  <si>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</si>
  <si>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</si>
  <si>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</si>
  <si>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</si>
  <si>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</si>
  <si>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</si>
  <si>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</si>
  <si>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</si>
  <si>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</si>
  <si>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</si>
  <si>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</si>
  <si>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</si>
  <si>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</si>
  <si>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</si>
  <si>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</si>
  <si>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</si>
  <si>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</si>
  <si>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</si>
  <si>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</si>
  <si>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</si>
  <si>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</si>
  <si>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</si>
  <si>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</si>
  <si>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</si>
  <si>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</si>
  <si>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</si>
  <si>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</si>
  <si>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</si>
  <si>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</si>
  <si>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</si>
  <si>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</si>
  <si>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</si>
  <si>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</si>
  <si>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</si>
  <si>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</si>
  <si>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</si>
  <si>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</si>
  <si>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</si>
  <si>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</si>
  <si>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</si>
  <si>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</si>
  <si>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</si>
  <si>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</si>
  <si>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</si>
  <si>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</si>
  <si>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</si>
  <si>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</si>
  <si>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</si>
  <si>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</si>
  <si>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</si>
  <si>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</si>
  <si>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</si>
  <si>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</si>
  <si>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</si>
  <si>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</si>
  <si>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</si>
  <si>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</si>
  <si>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</si>
  <si>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</si>
  <si>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</si>
  <si>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</si>
  <si>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</si>
  <si>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</si>
  <si>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</si>
  <si>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</si>
  <si>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</si>
  <si>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</si>
  <si>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</si>
  <si>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</si>
  <si>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</si>
  <si>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</si>
  <si>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</si>
  <si>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</si>
  <si>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</si>
  <si>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</si>
  <si>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</si>
  <si>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</si>
  <si>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</si>
  <si>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</si>
  <si>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</si>
  <si>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</si>
  <si>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</si>
  <si>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</si>
  <si>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</si>
  <si>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</si>
  <si>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</si>
  <si>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</si>
  <si>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</si>
  <si>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</si>
  <si>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</si>
  <si>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</si>
  <si>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</si>
  <si>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</si>
  <si>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</si>
  <si>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</si>
  <si>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</si>
  <si>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</si>
  <si>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</si>
  <si>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</si>
  <si>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</si>
  <si>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</si>
  <si>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</si>
  <si>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</si>
  <si>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</si>
  <si>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</si>
  <si>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</si>
  <si>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</si>
  <si>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</si>
  <si>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</si>
  <si>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</si>
  <si>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</si>
  <si>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</si>
  <si>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</si>
  <si>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</si>
  <si>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</si>
  <si>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</si>
  <si>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</si>
  <si>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</si>
  <si>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</si>
  <si>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</si>
  <si>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</si>
  <si>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</si>
  <si>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</si>
  <si>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</si>
  <si>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</si>
  <si>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</si>
  <si>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</si>
  <si>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</si>
  <si>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</si>
  <si>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</si>
  <si>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</si>
  <si>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</si>
  <si>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</si>
  <si>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</si>
  <si>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</si>
  <si>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</si>
  <si>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</si>
  <si>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</si>
  <si>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</si>
  <si>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</si>
  <si>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</si>
  <si>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</si>
  <si>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</si>
  <si>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</si>
  <si>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</si>
  <si>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</si>
  <si>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</si>
  <si>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</si>
  <si>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</si>
  <si>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</si>
  <si>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</si>
  <si>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</si>
  <si>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</si>
  <si>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</si>
  <si>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</si>
  <si>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</si>
  <si>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</si>
  <si>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</si>
  <si>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</si>
  <si>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</si>
  <si>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</si>
  <si>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</si>
  <si>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</si>
  <si>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</si>
  <si>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</si>
  <si>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</si>
  <si>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</si>
  <si>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</si>
  <si>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</si>
  <si>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</si>
  <si>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</si>
  <si>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</si>
  <si>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</si>
  <si>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</si>
  <si>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</si>
  <si>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</si>
  <si>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</si>
  <si>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</si>
  <si>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</si>
  <si>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</si>
  <si>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</si>
  <si>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</si>
  <si>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</si>
  <si>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</si>
  <si>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</si>
  <si>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</si>
  <si>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</si>
  <si>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</si>
  <si>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</si>
  <si>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</si>
  <si>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</si>
  <si>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</si>
  <si>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</si>
  <si>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</si>
  <si>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</si>
  <si>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</si>
  <si>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</si>
  <si>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</si>
  <si>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</si>
  <si>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</si>
  <si>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</si>
  <si>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</si>
  <si>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</si>
  <si>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</si>
  <si>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</si>
  <si>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</si>
  <si>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</si>
  <si>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</si>
  <si>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</si>
  <si>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</si>
  <si>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</si>
  <si>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</si>
  <si>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</si>
  <si>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</si>
  <si>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</si>
  <si>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</si>
  <si>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</si>
  <si>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</si>
  <si>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</si>
  <si>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</si>
  <si>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</si>
  <si>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</si>
  <si>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</si>
  <si>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</si>
  <si>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</si>
  <si>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</si>
  <si>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</si>
  <si>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</si>
  <si>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</si>
  <si>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</si>
  <si>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</si>
  <si>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</si>
  <si>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</si>
  <si>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</si>
  <si>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</si>
  <si>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</si>
  <si>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</si>
  <si>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</si>
  <si>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</si>
  <si>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</si>
  <si>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</si>
  <si>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</si>
  <si>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</si>
  <si>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</si>
  <si>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</si>
  <si>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</si>
  <si>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</si>
  <si>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</si>
  <si>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</si>
  <si>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</si>
  <si>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</si>
  <si>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</si>
  <si>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</si>
  <si>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</si>
  <si>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</si>
  <si>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</si>
  <si>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</si>
  <si>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</si>
  <si>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</si>
  <si>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</si>
  <si>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</si>
  <si>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</si>
  <si>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</si>
  <si>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</si>
  <si>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</si>
  <si>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</si>
  <si>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</si>
  <si>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</si>
  <si>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</si>
  <si>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</si>
  <si>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</si>
  <si>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</si>
  <si>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</si>
  <si>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</si>
  <si>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</si>
  <si>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</si>
  <si>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</si>
  <si>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</si>
  <si>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</si>
  <si>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</si>
  <si>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</si>
  <si>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</si>
  <si>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</si>
  <si>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</si>
  <si>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</si>
  <si>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</si>
  <si>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</si>
  <si>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</si>
  <si>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</si>
  <si>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</si>
  <si>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</si>
  <si>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</si>
  <si>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</si>
  <si>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</si>
  <si>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</si>
  <si>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</si>
  <si>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</si>
  <si>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</si>
  <si>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</si>
  <si>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</si>
  <si>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</si>
  <si>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</si>
  <si>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</si>
  <si>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</si>
  <si>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</si>
  <si>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</si>
  <si>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</si>
  <si>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</si>
  <si>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</si>
  <si>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</si>
  <si>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</si>
  <si>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</si>
  <si>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</si>
  <si>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</si>
  <si>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</si>
  <si>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</si>
  <si>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</si>
  <si>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</si>
  <si>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</si>
  <si>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</si>
  <si>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</si>
  <si>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</si>
  <si>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</si>
  <si>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</si>
  <si>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</si>
  <si>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</si>
  <si>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</si>
  <si>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</si>
  <si>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</si>
  <si>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</si>
  <si>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</si>
  <si>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</si>
  <si>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</si>
  <si>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</si>
  <si>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</si>
  <si>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</si>
  <si>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</si>
  <si>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</si>
  <si>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</si>
  <si>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</si>
  <si>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</si>
  <si>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</si>
  <si>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</si>
  <si>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</si>
  <si>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</si>
  <si>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</si>
  <si>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</si>
  <si>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</si>
  <si>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</si>
  <si>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</si>
  <si>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</si>
  <si>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</si>
  <si>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</si>
  <si>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</si>
  <si>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</si>
  <si>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</si>
  <si>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</si>
  <si>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</si>
  <si>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</si>
  <si>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</si>
  <si>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</si>
  <si>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</si>
  <si>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</si>
  <si>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</si>
  <si>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</si>
  <si>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</si>
  <si>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</si>
  <si>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</si>
  <si>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</si>
  <si>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</si>
  <si>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</si>
  <si>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</si>
  <si>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</si>
  <si>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</si>
  <si>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</si>
  <si>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</si>
  <si>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</si>
  <si>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</si>
  <si>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</si>
  <si>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</si>
  <si>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</si>
  <si>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</si>
  <si>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</si>
  <si>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</si>
  <si>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</si>
  <si>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</si>
  <si>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</si>
  <si>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</si>
  <si>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</si>
  <si>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</si>
  <si>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</si>
  <si>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</si>
  <si>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</si>
  <si>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</si>
  <si>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</si>
  <si>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</si>
  <si>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</si>
  <si>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</si>
  <si>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</si>
  <si>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</si>
  <si>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</si>
  <si>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</si>
  <si>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</si>
  <si>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</si>
  <si>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</si>
  <si>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</si>
  <si>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</si>
  <si>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</si>
  <si>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</si>
  <si>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</si>
  <si>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</si>
  <si>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</si>
  <si>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</si>
  <si>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</si>
  <si>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</si>
  <si>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</si>
  <si>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</si>
  <si>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</si>
  <si>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</si>
  <si>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</si>
  <si>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</si>
  <si>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</si>
  <si>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</si>
  <si>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</si>
  <si>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</si>
  <si>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</si>
  <si>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</si>
  <si>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</si>
  <si>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</si>
  <si>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</si>
  <si>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</si>
  <si>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</si>
  <si>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</si>
  <si>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</si>
  <si>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</si>
  <si>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</si>
  <si>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</si>
  <si>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</si>
  <si>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</si>
  <si>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</si>
  <si>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</si>
  <si>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</si>
  <si>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</si>
  <si>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</si>
  <si>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</si>
  <si>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</si>
  <si>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</si>
  <si>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</si>
  <si>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</si>
  <si>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</si>
  <si>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</si>
  <si>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</si>
  <si>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</si>
  <si>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</si>
  <si>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</si>
  <si>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</si>
  <si>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</si>
  <si>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</si>
  <si>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</si>
  <si>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</si>
  <si>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</si>
  <si>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</si>
  <si>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</si>
  <si>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</si>
  <si>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</si>
  <si>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</si>
  <si>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</si>
  <si>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</si>
  <si>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</si>
  <si>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</si>
  <si>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</si>
  <si>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</si>
  <si>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</si>
  <si>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</si>
  <si>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</si>
  <si>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</si>
  <si>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</si>
  <si>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</si>
  <si>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</si>
  <si>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</si>
  <si>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</si>
  <si>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</si>
  <si>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</si>
  <si>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</si>
  <si>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</si>
  <si>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</si>
  <si>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</si>
  <si>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</si>
  <si>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</si>
  <si>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</si>
  <si>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</si>
  <si>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</si>
  <si>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</si>
  <si>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</si>
  <si>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</si>
  <si>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</si>
  <si>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</si>
  <si>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</si>
  <si>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</si>
  <si>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</si>
  <si>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</si>
  <si>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</si>
  <si>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</si>
  <si>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</si>
  <si>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</si>
  <si>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</si>
  <si>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</si>
  <si>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</si>
  <si>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</si>
  <si>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</si>
  <si>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</si>
  <si>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</si>
  <si>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</si>
  <si>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</si>
  <si>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</si>
  <si>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</si>
  <si>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</si>
  <si>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</si>
  <si>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</si>
  <si>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</si>
  <si>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</si>
  <si>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</si>
  <si>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</si>
  <si>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</si>
  <si>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</si>
  <si>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</si>
  <si>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</si>
  <si>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</si>
  <si>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</si>
  <si>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</si>
  <si>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</si>
  <si>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</si>
  <si>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</si>
  <si>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</si>
  <si>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</si>
  <si>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</si>
  <si>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</si>
  <si>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</si>
  <si>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</si>
  <si>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</si>
  <si>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</si>
  <si>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</si>
  <si>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</si>
  <si>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</si>
  <si>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</si>
  <si>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</si>
  <si>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</si>
  <si>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</si>
  <si>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</si>
  <si>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</si>
  <si>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</si>
  <si>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</si>
  <si>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</si>
  <si>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</si>
  <si>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</si>
  <si>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</si>
  <si>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</si>
  <si>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</si>
  <si>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</si>
  <si>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</si>
  <si>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</si>
  <si>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</si>
  <si>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</si>
  <si>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</si>
  <si>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</si>
  <si>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</si>
  <si>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</si>
  <si>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</si>
  <si>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</si>
  <si>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</si>
  <si>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</si>
  <si>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</si>
  <si>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</si>
  <si>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</si>
  <si>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</si>
  <si>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</si>
  <si>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</si>
  <si>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</si>
  <si>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</si>
  <si>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</si>
  <si>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</si>
  <si>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</si>
  <si>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</si>
  <si>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</si>
  <si>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</si>
  <si>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</si>
  <si>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</si>
  <si>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</si>
  <si>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</si>
  <si>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</si>
  <si>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</si>
  <si>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</si>
  <si>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</si>
  <si>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</si>
  <si>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</si>
  <si>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</si>
  <si>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</si>
  <si>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</si>
  <si>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</si>
  <si>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</si>
  <si>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</si>
  <si>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</si>
  <si>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</si>
  <si>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</si>
  <si>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</si>
  <si>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</si>
  <si>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</si>
  <si>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</si>
  <si>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</si>
  <si>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</si>
  <si>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</si>
  <si>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</si>
  <si>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</si>
  <si>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</si>
  <si>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</si>
  <si>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</si>
  <si>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</si>
  <si>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</si>
  <si>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</si>
  <si>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</si>
  <si>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</si>
  <si>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</si>
  <si>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</si>
  <si>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</si>
  <si>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</si>
  <si>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</si>
  <si>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</si>
  <si>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</si>
  <si>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</si>
  <si>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</si>
  <si>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</si>
  <si>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</si>
  <si>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</si>
  <si>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</si>
  <si>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</si>
  <si>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</si>
  <si>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</si>
  <si>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</si>
  <si>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</si>
  <si>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</si>
  <si>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</si>
  <si>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</si>
  <si>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</si>
  <si>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</si>
  <si>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</si>
  <si>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</si>
  <si>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</si>
  <si>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</si>
  <si>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</si>
  <si>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</si>
  <si>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</si>
  <si>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</si>
  <si>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</si>
  <si>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</si>
  <si>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</si>
  <si>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</si>
  <si>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</si>
  <si>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</si>
  <si>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</si>
  <si>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</si>
  <si>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</si>
  <si>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</si>
  <si>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</si>
  <si>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</si>
  <si>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</si>
  <si>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</si>
  <si>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</si>
  <si>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</si>
  <si>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</si>
  <si>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</si>
  <si>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</si>
  <si>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</si>
  <si>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</si>
  <si>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</si>
  <si>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</si>
  <si>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</si>
  <si>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</si>
  <si>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</si>
  <si>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</si>
  <si>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</si>
  <si>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</si>
  <si>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</si>
  <si>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</si>
  <si>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</si>
  <si>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</si>
  <si>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</si>
  <si>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</si>
  <si>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</si>
  <si>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</si>
  <si>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</si>
  <si>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</si>
  <si>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</si>
  <si>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</si>
  <si>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</si>
  <si>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</si>
  <si>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</si>
  <si>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</si>
  <si>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</si>
  <si>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</si>
  <si>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</si>
  <si>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</si>
  <si>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</si>
  <si>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</si>
  <si>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</si>
  <si>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</si>
  <si>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</si>
  <si>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</si>
  <si>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</si>
  <si>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</si>
  <si>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</si>
  <si>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</si>
  <si>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</si>
  <si>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</si>
  <si>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</si>
  <si>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</si>
  <si>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</si>
  <si>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</si>
  <si>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</si>
  <si>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</si>
  <si>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</si>
  <si>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</si>
  <si>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</si>
  <si>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</si>
  <si>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</si>
  <si>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</si>
  <si>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</si>
  <si>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</si>
  <si>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</si>
  <si>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</si>
  <si>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</si>
  <si>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</si>
  <si>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</si>
  <si>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</si>
  <si>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</si>
  <si>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</si>
  <si>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</si>
  <si>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</si>
  <si>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</si>
  <si>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</si>
  <si>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</si>
  <si>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</si>
  <si>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</si>
  <si>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</si>
  <si>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</si>
  <si>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</si>
  <si>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</si>
  <si>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</si>
  <si>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</si>
  <si>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</si>
  <si>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</si>
  <si>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</si>
  <si>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</si>
  <si>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</si>
  <si>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</si>
  <si>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</si>
  <si>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</si>
  <si>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</si>
  <si>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</si>
  <si>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</si>
  <si>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</si>
  <si>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</si>
  <si>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</si>
  <si>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</si>
  <si>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</si>
  <si>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</si>
  <si>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</si>
  <si>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</si>
  <si>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</si>
  <si>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</si>
  <si>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</si>
  <si>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</si>
  <si>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</si>
  <si>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</si>
  <si>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</si>
  <si>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</si>
  <si>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</si>
  <si>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</si>
  <si>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</si>
  <si>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</si>
  <si>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</si>
  <si>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</si>
  <si>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</si>
  <si>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</si>
  <si>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</si>
  <si>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</si>
  <si>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</si>
  <si>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</si>
  <si>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</si>
  <si>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</si>
  <si>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</si>
  <si>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</si>
  <si>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</si>
  <si>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</si>
  <si>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</si>
  <si>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</si>
  <si>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</si>
  <si>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</si>
  <si>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</si>
  <si>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</si>
  <si>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</si>
  <si>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</si>
  <si>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</si>
  <si>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</si>
  <si>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</si>
  <si>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</si>
  <si>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</si>
  <si>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</si>
  <si>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</si>
  <si>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</si>
  <si>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</si>
  <si>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</si>
  <si>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</si>
  <si>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</si>
  <si>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</si>
  <si>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</si>
  <si>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</si>
  <si>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</si>
  <si>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</si>
  <si>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</si>
  <si>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</si>
  <si>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</si>
  <si>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</si>
  <si>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</si>
  <si>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</si>
  <si>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</si>
  <si>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</si>
  <si>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</si>
  <si>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</si>
  <si>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</si>
  <si>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</si>
  <si>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</si>
  <si>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</si>
  <si>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</si>
  <si>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</si>
  <si>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</si>
  <si>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</si>
  <si>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</si>
  <si>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</si>
  <si>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</si>
  <si>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</si>
  <si>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</si>
  <si>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</si>
  <si>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</si>
  <si>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</si>
  <si>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</si>
  <si>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</si>
  <si>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</si>
  <si>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</si>
  <si>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</si>
  <si>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</si>
  <si>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</si>
  <si>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</si>
  <si>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</si>
  <si>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</si>
  <si>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</si>
  <si>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</si>
  <si>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</si>
  <si>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</si>
  <si>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</si>
  <si>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</si>
  <si>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</si>
  <si>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</si>
  <si>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</si>
  <si>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</si>
  <si>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</si>
  <si>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</si>
  <si>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</si>
  <si>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</si>
  <si>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</si>
  <si>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</si>
  <si>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</si>
  <si>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</si>
  <si>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</si>
  <si>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</si>
  <si>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</si>
  <si>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</si>
  <si>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</si>
  <si>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</si>
  <si>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</si>
  <si>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</si>
  <si>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</si>
  <si>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</si>
  <si>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</si>
  <si>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</si>
  <si>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</si>
  <si>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</si>
  <si>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</si>
  <si>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</si>
  <si>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</si>
  <si>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</si>
  <si>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</si>
  <si>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</si>
  <si>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</si>
  <si>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</si>
  <si>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</si>
  <si>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</si>
  <si>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</si>
  <si>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</si>
  <si>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</si>
  <si>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</si>
  <si>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</si>
  <si>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</si>
  <si>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</si>
  <si>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</si>
  <si>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</si>
  <si>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</si>
  <si>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</si>
  <si>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</si>
  <si>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</si>
  <si>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</si>
  <si>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</si>
  <si>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</si>
  <si>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</si>
  <si>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</si>
  <si>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</si>
  <si>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</si>
  <si>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</si>
  <si>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</si>
  <si>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</si>
  <si>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</si>
  <si>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</si>
  <si>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</si>
  <si>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</si>
  <si>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</si>
  <si>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</si>
  <si>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</si>
  <si>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</si>
  <si>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</si>
  <si>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</si>
  <si>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</si>
  <si>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</si>
  <si>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</si>
  <si>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</si>
  <si>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</si>
  <si>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</si>
  <si>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</si>
  <si>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</si>
  <si>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</si>
  <si>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</si>
  <si>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</si>
  <si>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</si>
  <si>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</si>
  <si>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</si>
  <si>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</si>
  <si>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</si>
  <si>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</si>
  <si>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</si>
  <si>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</si>
  <si>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</si>
  <si>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</si>
  <si>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</si>
  <si>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</si>
  <si>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</si>
  <si>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</si>
  <si>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</si>
  <si>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</si>
  <si>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</si>
  <si>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</si>
  <si>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</si>
  <si>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</si>
  <si>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</si>
  <si>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</si>
  <si>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</si>
  <si>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</si>
  <si>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</si>
  <si>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</si>
  <si>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</si>
  <si>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</si>
  <si>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</si>
  <si>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</si>
  <si>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</si>
  <si>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</si>
  <si>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</si>
  <si>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</si>
  <si>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</si>
  <si>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</si>
  <si>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</si>
  <si>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</si>
  <si>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</si>
  <si>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</si>
  <si>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</si>
  <si>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</si>
  <si>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</si>
  <si>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</si>
  <si>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</si>
  <si>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</si>
  <si>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</si>
  <si>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</si>
  <si>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</si>
  <si>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</si>
  <si>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</si>
  <si>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</si>
  <si>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</si>
  <si>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</si>
  <si>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</si>
  <si>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</si>
  <si>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</si>
  <si>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</si>
  <si>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</si>
  <si>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</si>
  <si>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</si>
  <si>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</si>
  <si>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</si>
  <si>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</si>
  <si>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</si>
  <si>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</si>
  <si>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</si>
  <si>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</si>
  <si>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</si>
  <si>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</si>
  <si>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</si>
  <si>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</si>
  <si>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</si>
  <si>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</si>
  <si>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</si>
  <si>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</si>
  <si>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</si>
  <si>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</si>
  <si>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</si>
  <si>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</si>
  <si>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</si>
  <si>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</si>
  <si>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</si>
  <si>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</si>
  <si>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</si>
  <si>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</si>
  <si>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</si>
  <si>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</si>
  <si>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</si>
  <si>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</si>
  <si>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</si>
  <si>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</si>
  <si>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</si>
  <si>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</si>
  <si>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</si>
  <si>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</si>
  <si>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</si>
  <si>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</si>
  <si>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</si>
  <si>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</si>
  <si>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</si>
  <si>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</si>
  <si>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</si>
  <si>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</si>
  <si>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</si>
  <si>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</si>
  <si>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</si>
  <si>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</si>
  <si>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</si>
  <si>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</si>
  <si>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</si>
  <si>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</si>
  <si>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</si>
  <si>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</si>
  <si>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</si>
  <si>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</si>
  <si>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</si>
  <si>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</si>
  <si>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</si>
  <si>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</si>
  <si>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</si>
  <si>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</si>
  <si>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</si>
  <si>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</si>
  <si>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</si>
  <si>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</si>
  <si>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</si>
  <si>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</si>
  <si>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</si>
  <si>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</si>
  <si>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</si>
  <si>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</si>
  <si>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</si>
  <si>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</si>
  <si>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</si>
  <si>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</si>
  <si>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</si>
  <si>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</si>
  <si>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</si>
  <si>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</si>
  <si>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</si>
  <si>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</si>
  <si>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</si>
  <si>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</si>
  <si>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</si>
  <si>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</si>
  <si>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</si>
  <si>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</si>
  <si>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</si>
  <si>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</si>
  <si>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</si>
  <si>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</si>
  <si>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</si>
  <si>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</si>
  <si>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</si>
  <si>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</si>
  <si>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</si>
  <si>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</si>
  <si>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</si>
  <si>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</si>
  <si>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</si>
  <si>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</si>
  <si>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</si>
  <si>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</si>
  <si>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</si>
  <si>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</si>
  <si>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</si>
  <si>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</si>
  <si>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</si>
  <si>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</si>
  <si>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</si>
  <si>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</si>
  <si>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</si>
  <si>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</si>
  <si>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</si>
  <si>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</si>
  <si>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</si>
  <si>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</si>
  <si>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</si>
  <si>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</si>
  <si>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</si>
  <si>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</si>
  <si>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</si>
  <si>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</si>
  <si>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</si>
  <si>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</si>
  <si>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</si>
  <si>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</si>
  <si>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</si>
  <si>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</si>
  <si>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</si>
  <si>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</si>
  <si>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</si>
  <si>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</si>
  <si>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</si>
  <si>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</si>
  <si>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</si>
  <si>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</si>
  <si>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</si>
  <si>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</si>
  <si>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</si>
  <si>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</si>
  <si>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</si>
  <si>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</si>
  <si>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</si>
  <si>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</si>
  <si>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</si>
  <si>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</si>
  <si>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</si>
  <si>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</si>
  <si>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</si>
  <si>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</si>
  <si>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</si>
  <si>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</si>
  <si>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</si>
  <si>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</si>
  <si>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</si>
  <si>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</si>
  <si>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</si>
  <si>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</si>
  <si>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</si>
  <si>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</si>
  <si>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</si>
  <si>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</si>
  <si>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</si>
  <si>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</si>
  <si>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</si>
  <si>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</si>
  <si>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</si>
  <si>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</si>
  <si>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</si>
  <si>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</si>
  <si>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</si>
  <si>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</si>
  <si>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</si>
  <si>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</si>
  <si>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</si>
  <si>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</si>
  <si>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</si>
  <si>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</si>
  <si>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</si>
  <si>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</si>
  <si>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</si>
  <si>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</si>
  <si>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</si>
  <si>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</si>
  <si>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</si>
  <si>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</si>
  <si>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</si>
  <si>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</si>
  <si>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</si>
  <si>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</si>
  <si>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</si>
  <si>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</si>
  <si>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</si>
  <si>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</si>
  <si>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</si>
  <si>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</si>
  <si>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</si>
  <si>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</si>
  <si>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</si>
  <si>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</si>
  <si>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</si>
  <si>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</si>
  <si>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</si>
  <si>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</si>
  <si>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</si>
  <si>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</si>
  <si>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</si>
  <si>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</si>
  <si>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</si>
  <si>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</si>
  <si>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</si>
  <si>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</si>
  <si>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</si>
  <si>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</si>
  <si>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</si>
  <si>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</si>
  <si>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</si>
  <si>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</si>
  <si>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</si>
  <si>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</si>
  <si>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</si>
  <si>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</si>
  <si>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</si>
  <si>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</si>
  <si>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</si>
  <si>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</si>
  <si>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</si>
  <si>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</si>
  <si>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</si>
  <si>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</si>
  <si>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</si>
  <si>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</si>
  <si>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</si>
  <si>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</si>
  <si>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</si>
  <si>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</si>
  <si>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</si>
  <si>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</si>
  <si>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</si>
  <si>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</si>
  <si>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</si>
  <si>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</si>
  <si>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</si>
  <si>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</si>
  <si>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</si>
  <si>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</si>
  <si>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</si>
  <si>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</si>
  <si>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</si>
  <si>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</si>
  <si>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</si>
  <si>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</si>
  <si>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</si>
  <si>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</si>
  <si>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</si>
  <si>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</si>
  <si>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</si>
  <si>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</si>
  <si>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</si>
  <si>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</si>
  <si>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</si>
  <si>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</si>
  <si>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</si>
  <si>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</si>
  <si>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</si>
  <si>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</si>
  <si>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</si>
  <si>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</si>
  <si>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</si>
  <si>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</si>
  <si>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</si>
  <si>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</si>
  <si>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</si>
  <si>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</si>
  <si>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</si>
  <si>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</si>
  <si>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</si>
  <si>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</si>
  <si>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</si>
  <si>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</si>
  <si>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</si>
  <si>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</si>
  <si>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</si>
  <si>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</si>
  <si>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</si>
  <si>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</si>
  <si>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</si>
  <si>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</si>
  <si>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</si>
  <si>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</si>
  <si>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</si>
  <si>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</si>
  <si>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</si>
  <si>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</si>
  <si>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</si>
  <si>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</si>
  <si>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</si>
  <si>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</si>
  <si>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</si>
  <si>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</si>
  <si>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</si>
  <si>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</si>
  <si>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</si>
  <si>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</si>
  <si>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</si>
  <si>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</si>
  <si>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</si>
  <si>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</si>
  <si>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</si>
  <si>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</si>
  <si>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</si>
  <si>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</si>
  <si>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</si>
  <si>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</si>
  <si>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</si>
  <si>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</si>
  <si>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</si>
  <si>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</si>
  <si>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</si>
  <si>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</si>
  <si>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</si>
  <si>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</si>
  <si>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</si>
  <si>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</si>
  <si>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</si>
  <si>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</si>
  <si>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</si>
  <si>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</si>
  <si>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</si>
  <si>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</si>
  <si>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</si>
  <si>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</si>
  <si>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</si>
  <si>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</si>
  <si>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</si>
  <si>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</si>
  <si>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</si>
  <si>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</si>
  <si>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</si>
  <si>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</si>
  <si>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</si>
  <si>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</si>
  <si>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</si>
  <si>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</si>
  <si>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</si>
  <si>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</si>
  <si>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</si>
  <si>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</si>
  <si>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</si>
  <si>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</si>
  <si>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</si>
  <si>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</si>
  <si>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</si>
  <si>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</si>
  <si>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</si>
  <si>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</si>
  <si>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</si>
  <si>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</si>
  <si>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</si>
  <si>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</si>
  <si>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</si>
  <si>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</si>
  <si>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</si>
  <si>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</si>
  <si>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</si>
  <si>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</si>
  <si>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</si>
  <si>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</si>
  <si>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</si>
  <si>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</si>
  <si>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</si>
  <si>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</si>
  <si>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</si>
  <si>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</si>
  <si>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</si>
  <si>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</si>
  <si>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</si>
  <si>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</si>
  <si>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</si>
  <si>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</si>
  <si>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</si>
  <si>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</si>
  <si>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</si>
  <si>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</si>
  <si>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</si>
  <si>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</si>
  <si>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</si>
  <si>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</si>
  <si>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</si>
  <si>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</si>
  <si>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</si>
  <si>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</si>
  <si>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</si>
  <si>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</si>
  <si>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</si>
  <si>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</si>
  <si>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</si>
  <si>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</si>
  <si>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</si>
  <si>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</si>
  <si>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</si>
  <si>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</si>
  <si>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</si>
  <si>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</si>
  <si>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</si>
  <si>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</si>
  <si>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</si>
  <si>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</si>
  <si>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</si>
  <si>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</si>
  <si>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</si>
  <si>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</si>
  <si>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</si>
  <si>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</si>
  <si>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</si>
  <si>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</si>
  <si>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</si>
  <si>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</si>
  <si>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</si>
  <si>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</si>
  <si>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</si>
  <si>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</si>
  <si>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</si>
  <si>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</si>
  <si>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</si>
  <si>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</si>
  <si>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</si>
  <si>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</si>
  <si>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</si>
  <si>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</si>
  <si>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</si>
  <si>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</si>
  <si>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</si>
  <si>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</si>
  <si>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</si>
  <si>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</si>
  <si>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</si>
  <si>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</si>
  <si>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</si>
  <si>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</si>
  <si>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</si>
  <si>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</si>
  <si>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</si>
  <si>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</si>
  <si>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</si>
  <si>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</si>
  <si>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</si>
  <si>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</si>
  <si>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</si>
  <si>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</si>
  <si>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</si>
  <si>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</si>
  <si>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</si>
  <si>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</si>
  <si>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</si>
  <si>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</si>
  <si>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</si>
  <si>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</si>
  <si>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</si>
  <si>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</si>
  <si>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</si>
  <si>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</si>
  <si>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</si>
  <si>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</si>
  <si>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</si>
  <si>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</si>
  <si>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</si>
  <si>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</si>
  <si>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</si>
  <si>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</si>
  <si>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</si>
  <si>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</si>
  <si>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</si>
  <si>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</si>
  <si>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</si>
  <si>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</si>
  <si>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</si>
  <si>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</si>
  <si>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</si>
  <si>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</si>
  <si>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</si>
  <si>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</si>
  <si>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</si>
  <si>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</si>
  <si>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</si>
  <si>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</si>
  <si>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</si>
  <si>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</si>
  <si>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</si>
  <si>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</si>
  <si>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</si>
  <si>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</si>
  <si>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</si>
  <si>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</si>
  <si>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</si>
  <si>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</si>
  <si>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</si>
  <si>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</si>
  <si>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</si>
  <si>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</si>
  <si>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</si>
  <si>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</si>
  <si>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</si>
  <si>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</si>
  <si>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</si>
  <si>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</si>
  <si>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</si>
  <si>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</si>
  <si>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</si>
  <si>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</si>
  <si>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</si>
  <si>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</si>
  <si>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</si>
  <si>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</si>
  <si>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</si>
  <si>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</si>
  <si>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</si>
  <si>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</si>
  <si>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</si>
  <si>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</si>
  <si>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</si>
  <si>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</si>
  <si>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</si>
  <si>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</si>
  <si>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</si>
  <si>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</si>
  <si>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</si>
  <si>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</si>
  <si>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</si>
  <si>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</si>
  <si>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</si>
  <si>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</si>
  <si>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</si>
  <si>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</si>
  <si>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</si>
  <si>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</si>
  <si>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</si>
  <si>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</si>
  <si>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</si>
  <si>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</si>
  <si>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</si>
  <si>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</si>
  <si>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</si>
  <si>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</si>
  <si>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</si>
  <si>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</si>
  <si>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</si>
  <si>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</si>
  <si>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</si>
  <si>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</si>
  <si>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</si>
  <si>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</si>
  <si>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</si>
  <si>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</si>
  <si>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</si>
  <si>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</si>
  <si>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</si>
  <si>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</si>
  <si>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</si>
  <si>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</si>
  <si>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</si>
  <si>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</si>
  <si>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</si>
  <si>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</si>
  <si>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</si>
  <si>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</si>
  <si>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</si>
  <si>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</si>
  <si>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</si>
  <si>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</si>
  <si>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</si>
  <si>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</si>
  <si>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</si>
  <si>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</si>
  <si>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</si>
  <si>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</si>
  <si>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</si>
  <si>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</si>
  <si>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</si>
  <si>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</si>
  <si>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</si>
  <si>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</si>
  <si>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</si>
  <si>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</si>
  <si>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</si>
  <si>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</si>
  <si>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</si>
  <si>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</si>
  <si>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</si>
  <si>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</si>
  <si>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</si>
  <si>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</si>
  <si>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</si>
  <si>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</si>
  <si>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</si>
  <si>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</si>
  <si>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</si>
  <si>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</si>
  <si>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</si>
  <si>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</si>
  <si>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</si>
  <si>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</si>
  <si>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</si>
  <si>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</si>
  <si>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</si>
  <si>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</si>
  <si>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</si>
  <si>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</si>
  <si>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</si>
  <si>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</si>
  <si>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</si>
  <si>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</si>
  <si>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</si>
  <si>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</si>
  <si>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</si>
  <si>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</si>
  <si>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</si>
  <si>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</si>
  <si>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</si>
  <si>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</si>
  <si>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</si>
  <si>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</si>
  <si>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</si>
  <si>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</si>
  <si>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</si>
  <si>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</si>
  <si>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</si>
  <si>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</si>
  <si>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</si>
  <si>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</si>
  <si>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</si>
  <si>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</si>
  <si>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</si>
  <si>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</si>
  <si>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</si>
  <si>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</si>
  <si>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</si>
  <si>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</si>
  <si>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</si>
  <si>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</si>
  <si>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</si>
  <si>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</si>
  <si>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</si>
  <si>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</si>
  <si>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</si>
  <si>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</si>
  <si>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</si>
  <si>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</si>
  <si>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</si>
  <si>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</si>
  <si>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</si>
  <si>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</si>
  <si>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</si>
  <si>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</si>
  <si>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</si>
  <si>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</si>
  <si>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</si>
  <si>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</si>
  <si>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</si>
  <si>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</si>
  <si>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</si>
  <si>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</si>
  <si>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</si>
  <si>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</si>
  <si>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</si>
  <si>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</si>
  <si>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</si>
  <si>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</si>
  <si>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</si>
  <si>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</si>
  <si>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</si>
  <si>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</si>
  <si>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</si>
  <si>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</si>
  <si>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</si>
  <si>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</si>
  <si>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</si>
  <si>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</si>
  <si>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</si>
  <si>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</si>
  <si>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</si>
  <si>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</si>
  <si>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</si>
  <si>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</si>
  <si>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</si>
  <si>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</si>
  <si>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</si>
  <si>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</si>
  <si>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</si>
  <si>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</si>
  <si>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</si>
  <si>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</si>
  <si>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</si>
  <si>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</si>
  <si>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</si>
  <si>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</si>
  <si>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</si>
  <si>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</si>
  <si>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</si>
  <si>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</si>
  <si>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</si>
  <si>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</si>
  <si>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</si>
  <si>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</si>
  <si>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</si>
  <si>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</si>
  <si>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</si>
  <si>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</si>
  <si>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</si>
  <si>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</si>
  <si>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</si>
  <si>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</si>
  <si>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</si>
  <si>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</si>
  <si>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</si>
  <si>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</si>
  <si>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</si>
  <si>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</si>
  <si>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</si>
  <si>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</si>
  <si>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</si>
  <si>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</si>
  <si>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</si>
  <si>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</si>
  <si>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</si>
  <si>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</si>
  <si>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</si>
  <si>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</si>
  <si>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</si>
  <si>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</si>
  <si>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</si>
  <si>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</si>
  <si>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</si>
  <si>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</si>
  <si>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</si>
  <si>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</si>
  <si>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</si>
  <si>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</si>
  <si>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</si>
  <si>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</si>
  <si>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</si>
  <si>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</si>
  <si>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</si>
  <si>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</si>
  <si>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</si>
  <si>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</si>
  <si>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</si>
  <si>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</si>
  <si>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</si>
  <si>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</si>
  <si>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</si>
  <si>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</si>
  <si>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</si>
  <si>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</si>
  <si>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</si>
  <si>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</si>
  <si>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</si>
  <si>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</si>
  <si>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</si>
  <si>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</si>
  <si>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</si>
  <si>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</si>
  <si>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</si>
  <si>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</si>
  <si>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</si>
  <si>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</si>
  <si>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</si>
  <si>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</si>
  <si>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</si>
  <si>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</si>
  <si>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</si>
  <si>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</si>
  <si>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</si>
  <si>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</si>
  <si>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</si>
  <si>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</si>
  <si>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</si>
  <si>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</si>
  <si>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</si>
  <si>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</si>
  <si>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</si>
  <si>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</si>
  <si>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</si>
  <si>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</si>
  <si>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</si>
  <si>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</si>
  <si>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</si>
  <si>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</si>
  <si>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</si>
  <si>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</si>
  <si>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</si>
  <si>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</si>
  <si>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</si>
  <si>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</si>
  <si>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</si>
  <si>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</si>
  <si>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</si>
  <si>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</si>
  <si>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</si>
  <si>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</si>
  <si>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</si>
  <si>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</si>
  <si>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</si>
  <si>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</si>
  <si>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</si>
  <si>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</si>
  <si>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</si>
  <si>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</si>
  <si>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</si>
  <si>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</si>
  <si>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</si>
  <si>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</si>
  <si>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</si>
  <si>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</si>
  <si>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</si>
  <si>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</si>
  <si>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</si>
  <si>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</si>
  <si>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</si>
  <si>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</si>
  <si>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</si>
  <si>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</si>
  <si>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</si>
  <si>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</si>
  <si>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</si>
  <si>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</si>
  <si>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</si>
  <si>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</si>
  <si>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</si>
  <si>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</si>
  <si>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</si>
  <si>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</si>
  <si>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</si>
  <si>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</si>
  <si>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</si>
  <si>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</si>
  <si>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</si>
  <si>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</si>
  <si>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</si>
  <si>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</si>
  <si>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</si>
  <si>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</si>
  <si>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</si>
  <si>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</si>
  <si>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</si>
  <si>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</si>
  <si>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</si>
  <si>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</si>
  <si>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</si>
  <si>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</si>
  <si>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</si>
  <si>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</si>
  <si>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</si>
  <si>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</si>
  <si>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</si>
  <si>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</si>
  <si>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</si>
  <si>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</si>
  <si>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</si>
  <si>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</si>
  <si>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</si>
  <si>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</si>
  <si>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</si>
  <si>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</si>
  <si>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</si>
  <si>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</si>
  <si>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</si>
  <si>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</si>
  <si>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</si>
  <si>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</si>
  <si>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</si>
  <si>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</si>
  <si>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</si>
  <si>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</si>
  <si>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</si>
  <si>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</si>
  <si>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</si>
  <si>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</si>
  <si>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</si>
  <si>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</si>
  <si>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</si>
  <si>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</si>
  <si>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</si>
  <si>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</si>
  <si>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</si>
  <si>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</si>
  <si>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</si>
  <si>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</si>
  <si>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</si>
  <si>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</si>
  <si>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</si>
  <si>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</si>
  <si>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</si>
  <si>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</si>
  <si>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</si>
  <si>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</si>
  <si>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</si>
  <si>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</si>
  <si>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</si>
  <si>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</si>
  <si>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</si>
  <si>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</si>
  <si>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</si>
  <si>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</si>
  <si>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</si>
  <si>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</si>
  <si>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</si>
  <si>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</si>
  <si>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</si>
  <si>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</si>
  <si>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</si>
  <si>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</si>
  <si>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</si>
  <si>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</si>
  <si>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</si>
  <si>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</si>
  <si>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</si>
  <si>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</si>
  <si>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</si>
  <si>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</si>
  <si>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</si>
  <si>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</si>
  <si>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</si>
  <si>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</si>
  <si>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</si>
  <si>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</si>
  <si>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</si>
  <si>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</si>
  <si>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</si>
  <si>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</si>
  <si>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</si>
  <si>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</si>
  <si>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</si>
  <si>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</si>
  <si>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</si>
  <si>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</si>
  <si>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</si>
  <si>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</si>
  <si>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</si>
  <si>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</si>
  <si>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</si>
  <si>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</si>
  <si>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</si>
  <si>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</si>
  <si>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</si>
  <si>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</si>
  <si>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</si>
  <si>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</si>
  <si>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</si>
  <si>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</si>
  <si>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</si>
  <si>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</si>
  <si>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</si>
  <si>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</si>
  <si>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</si>
  <si>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</si>
  <si>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</si>
  <si>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</si>
  <si>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</si>
  <si>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</si>
  <si>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</si>
  <si>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</si>
  <si>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</si>
  <si>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</si>
  <si>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</si>
  <si>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</si>
  <si>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</si>
  <si>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</si>
  <si>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</si>
  <si>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</si>
  <si>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</si>
  <si>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</si>
  <si>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</si>
  <si>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</si>
  <si>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</si>
  <si>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</si>
  <si>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</si>
  <si>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</si>
  <si>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</si>
  <si>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</si>
  <si>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</si>
  <si>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</si>
  <si>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</si>
  <si>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</si>
  <si>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</si>
  <si>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</si>
  <si>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</si>
  <si>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</si>
  <si>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</si>
  <si>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</si>
  <si>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</si>
  <si>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</si>
  <si>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</si>
  <si>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</si>
  <si>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</si>
  <si>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</si>
  <si>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</si>
  <si>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</si>
  <si>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</si>
  <si>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</si>
  <si>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</si>
  <si>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</si>
  <si>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</si>
  <si>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</si>
  <si>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</si>
  <si>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</si>
  <si>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</si>
  <si>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</si>
  <si>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</si>
  <si>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</si>
  <si>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</si>
  <si>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</si>
  <si>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</si>
  <si>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</si>
  <si>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</si>
  <si>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</si>
  <si>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</si>
  <si>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</si>
  <si>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</si>
  <si>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</si>
  <si>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</si>
  <si>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</si>
  <si>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</si>
  <si>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</si>
  <si>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</si>
  <si>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</si>
  <si>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</si>
  <si>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</si>
  <si>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</si>
  <si>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</si>
  <si>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</si>
  <si>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</si>
  <si>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</si>
  <si>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</si>
  <si>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</si>
  <si>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</si>
  <si>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</si>
  <si>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</si>
  <si>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</si>
  <si>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</si>
  <si>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</si>
  <si>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</si>
  <si>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</si>
  <si>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</si>
  <si>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</si>
  <si>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</si>
  <si>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</si>
  <si>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</si>
  <si>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</si>
  <si>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</si>
  <si>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</si>
  <si>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</si>
  <si>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</si>
  <si>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</si>
  <si>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</si>
  <si>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</si>
  <si>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</si>
  <si>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</si>
  <si>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</si>
  <si>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</si>
  <si>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</si>
  <si>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</si>
  <si>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</si>
  <si>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</si>
  <si>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</si>
  <si>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</si>
  <si>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</si>
  <si>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</si>
  <si>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</si>
  <si>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</si>
  <si>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</si>
  <si>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</si>
  <si>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</si>
  <si>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</si>
  <si>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</si>
  <si>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</si>
  <si>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</si>
  <si>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</si>
  <si>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</si>
  <si>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</si>
  <si>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</si>
  <si>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</si>
  <si>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</si>
  <si>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</si>
  <si>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</si>
  <si>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</si>
  <si>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</si>
  <si>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</si>
  <si>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</si>
  <si>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</si>
  <si>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</si>
  <si>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</si>
  <si>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</si>
  <si>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</si>
  <si>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</si>
  <si>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</si>
  <si>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</si>
  <si>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</si>
  <si>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</si>
  <si>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</si>
  <si>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</si>
  <si>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</si>
  <si>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</si>
  <si>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</si>
  <si>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</si>
  <si>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</si>
  <si>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</si>
  <si>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</si>
  <si>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</si>
  <si>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</si>
  <si>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</si>
  <si>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</si>
  <si>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</si>
  <si>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</si>
  <si>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</si>
  <si>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</si>
  <si>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</si>
  <si>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</si>
  <si>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</si>
  <si>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</si>
  <si>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</si>
  <si>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</si>
  <si>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</si>
  <si>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</si>
  <si>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</si>
  <si>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</si>
  <si>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</si>
  <si>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</si>
  <si>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</si>
  <si>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</si>
  <si>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</si>
  <si>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</si>
  <si>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</si>
  <si>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</si>
  <si>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</si>
  <si>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</si>
  <si>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</si>
  <si>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</si>
  <si>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</si>
  <si>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</si>
  <si>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</si>
  <si>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</si>
  <si>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</si>
  <si>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</si>
  <si>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</si>
  <si>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</si>
  <si>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</si>
  <si>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</si>
  <si>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</si>
  <si>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</si>
  <si>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</si>
  <si>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</si>
  <si>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</si>
  <si>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</si>
  <si>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</si>
  <si>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</si>
  <si>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</si>
  <si>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</si>
  <si>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</si>
  <si>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</si>
  <si>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</si>
  <si>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</si>
  <si>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</si>
  <si>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</si>
  <si>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</si>
  <si>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</si>
  <si>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</si>
  <si>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</si>
  <si>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</si>
  <si>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</si>
  <si>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</si>
  <si>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</si>
  <si>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</si>
  <si>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</si>
  <si>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</si>
  <si>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</si>
  <si>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</si>
  <si>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</si>
  <si>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</si>
  <si>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</si>
  <si>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</si>
  <si>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</si>
  <si>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</si>
  <si>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</si>
  <si>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</si>
  <si>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</si>
  <si>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</si>
  <si>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</si>
  <si>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</si>
  <si>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</si>
  <si>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</si>
  <si>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</si>
  <si>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</si>
  <si>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</si>
  <si>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</si>
  <si>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</si>
  <si>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</si>
  <si>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</si>
  <si>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</si>
  <si>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</si>
  <si>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</si>
  <si>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</si>
  <si>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</si>
  <si>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</si>
  <si>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</si>
  <si>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</si>
  <si>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</si>
  <si>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</si>
  <si>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</si>
  <si>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</si>
  <si>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</si>
  <si>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</si>
  <si>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</si>
  <si>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</si>
  <si>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</si>
  <si>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</si>
  <si>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</si>
  <si>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</si>
  <si>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</si>
  <si>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</si>
  <si>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</si>
  <si>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</si>
  <si>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</si>
  <si>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</si>
  <si>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</si>
  <si>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</si>
  <si>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</si>
  <si>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</si>
  <si>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</si>
  <si>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</si>
  <si>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</si>
  <si>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</si>
  <si>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</si>
  <si>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</si>
  <si>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</si>
  <si>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</si>
  <si>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</si>
  <si>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</si>
  <si>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</si>
  <si>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</si>
  <si>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</si>
  <si>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</si>
  <si>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</si>
  <si>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</si>
  <si>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</si>
  <si>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</si>
  <si>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</si>
  <si>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</si>
  <si>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</si>
  <si>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</si>
  <si>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</si>
  <si>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</si>
  <si>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</si>
  <si>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</si>
  <si>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</si>
  <si>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</si>
  <si>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</si>
  <si>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</si>
  <si>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</si>
  <si>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</si>
  <si>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</si>
  <si>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</si>
  <si>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</si>
  <si>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</si>
  <si>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</si>
  <si>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</si>
  <si>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</si>
  <si>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</si>
  <si>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</si>
  <si>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</si>
  <si>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</si>
  <si>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</si>
  <si>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</si>
  <si>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</si>
  <si>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</si>
  <si>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</si>
  <si>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</si>
  <si>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</si>
  <si>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</si>
  <si>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</si>
  <si>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</si>
  <si>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</si>
  <si>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</si>
  <si>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</si>
  <si>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</si>
  <si>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</si>
  <si>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</si>
  <si>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</si>
  <si>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</si>
  <si>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</si>
  <si>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</si>
  <si>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</si>
  <si>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</si>
  <si>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</si>
  <si>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</si>
  <si>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</si>
  <si>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</si>
  <si>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</si>
  <si>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</si>
  <si>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</si>
  <si>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</si>
  <si>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</si>
  <si>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</si>
  <si>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</si>
  <si>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</si>
  <si>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</si>
  <si>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</si>
  <si>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</si>
  <si>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</si>
  <si>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</si>
  <si>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</si>
  <si>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</si>
  <si>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</si>
  <si>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</si>
  <si>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</si>
  <si>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</si>
  <si>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</si>
  <si>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</si>
  <si>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</si>
  <si>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</si>
  <si>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</si>
  <si>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</si>
  <si>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</si>
  <si>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</si>
  <si>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</si>
  <si>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</si>
  <si>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</si>
  <si>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</si>
  <si>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</si>
  <si>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</si>
  <si>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</si>
  <si>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</si>
  <si>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</si>
  <si>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</si>
  <si>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</si>
  <si>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</si>
  <si>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</si>
  <si>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</si>
  <si>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</si>
  <si>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</si>
  <si>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</si>
  <si>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</si>
  <si>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</si>
  <si>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</si>
  <si>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</si>
  <si>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</si>
  <si>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</si>
  <si>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</si>
  <si>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</si>
  <si>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</si>
  <si>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</si>
  <si>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</si>
  <si>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</si>
  <si>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</si>
  <si>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</si>
  <si>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</si>
  <si>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</si>
  <si>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</si>
  <si>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</si>
  <si>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</si>
  <si>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</si>
  <si>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</si>
  <si>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</si>
  <si>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</si>
  <si>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</si>
  <si>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</si>
  <si>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</si>
  <si>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</si>
  <si>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</si>
  <si>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</si>
  <si>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</si>
  <si>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</si>
  <si>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</si>
  <si>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</si>
  <si>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</si>
  <si>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</si>
  <si>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</si>
  <si>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</si>
  <si>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</si>
  <si>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</si>
  <si>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</si>
  <si>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</si>
  <si>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</si>
  <si>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</si>
  <si>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</si>
  <si>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</si>
  <si>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</si>
  <si>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</si>
  <si>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</si>
  <si>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</si>
  <si>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</si>
  <si>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</si>
  <si>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</si>
  <si>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</si>
  <si>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</si>
  <si>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</si>
  <si>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</si>
  <si>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</si>
  <si>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</si>
  <si>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</si>
  <si>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</si>
  <si>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</si>
  <si>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</si>
  <si>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</si>
  <si>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</si>
  <si>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</si>
  <si>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</si>
  <si>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</si>
  <si>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</si>
  <si>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</si>
  <si>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</si>
  <si>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</si>
  <si>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</si>
  <si>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</si>
  <si>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</si>
  <si>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</si>
  <si>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</si>
  <si>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</si>
  <si>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</si>
  <si>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</si>
  <si>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</si>
  <si>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</si>
  <si>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</si>
  <si>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</si>
  <si>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</si>
  <si>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</si>
  <si>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</si>
  <si>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</si>
  <si>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</si>
  <si>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</si>
  <si>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</si>
  <si>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</si>
  <si>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</si>
  <si>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</si>
  <si>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</si>
  <si>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</si>
  <si>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</si>
  <si>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</si>
  <si>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</si>
  <si>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</si>
  <si>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</si>
  <si>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</si>
  <si>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</si>
  <si>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</si>
  <si>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</si>
  <si>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</si>
  <si>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</si>
  <si>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</si>
  <si>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</si>
  <si>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</si>
  <si>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</si>
  <si>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</si>
  <si>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</si>
  <si>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</si>
  <si>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</si>
  <si>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</si>
  <si>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</si>
  <si>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</si>
  <si>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</si>
  <si>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</si>
  <si>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</si>
  <si>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</si>
  <si>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</si>
  <si>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</si>
  <si>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</si>
  <si>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</si>
  <si>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</si>
  <si>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</si>
  <si>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</si>
  <si>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</si>
  <si>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</si>
  <si>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</si>
  <si>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</si>
  <si>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</si>
  <si>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</si>
  <si>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</si>
  <si>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</si>
  <si>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</si>
  <si>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</si>
  <si>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</si>
  <si>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</si>
  <si>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</si>
  <si>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</si>
  <si>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</si>
  <si>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</si>
  <si>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</si>
  <si>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</si>
  <si>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</si>
  <si>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</si>
  <si>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</si>
  <si>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</si>
  <si>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</si>
  <si>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</si>
  <si>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</si>
  <si>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</si>
  <si>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</si>
  <si>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</si>
  <si>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</si>
  <si>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</si>
  <si>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</si>
  <si>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</si>
  <si>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</si>
  <si>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</si>
  <si>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</si>
  <si>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</si>
  <si>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</si>
  <si>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</si>
  <si>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</si>
  <si>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</si>
  <si>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</si>
  <si>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</si>
  <si>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</si>
  <si>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</si>
  <si>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</si>
  <si>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</si>
  <si>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</si>
  <si>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</si>
  <si>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</si>
  <si>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</si>
  <si>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</si>
  <si>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</si>
  <si>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</si>
  <si>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</si>
  <si>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</si>
  <si>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</si>
  <si>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</si>
  <si>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</si>
  <si>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</si>
  <si>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</si>
  <si>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</si>
  <si>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</si>
  <si>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</si>
  <si>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</si>
  <si>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</si>
  <si>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</si>
  <si>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</si>
  <si>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</si>
  <si>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</si>
  <si>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</si>
  <si>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</si>
  <si>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</si>
  <si>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</si>
  <si>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</si>
  <si>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</si>
  <si>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</si>
  <si>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</si>
  <si>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</si>
  <si>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</si>
  <si>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</si>
  <si>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</si>
  <si>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</si>
  <si>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</si>
  <si>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</si>
  <si>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</si>
  <si>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</si>
  <si>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</si>
  <si>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</si>
  <si>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</si>
  <si>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</si>
  <si>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</si>
  <si>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</si>
  <si>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</si>
  <si>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</si>
  <si>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</si>
  <si>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</si>
  <si>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</si>
  <si>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</si>
  <si>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</si>
  <si>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</si>
  <si>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</si>
  <si>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</si>
  <si>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</si>
  <si>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</si>
  <si>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</si>
  <si>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</si>
  <si>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</si>
  <si>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</si>
  <si>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</si>
  <si>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</si>
  <si>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</si>
  <si>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</si>
  <si>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</si>
  <si>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</si>
  <si>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</si>
  <si>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</si>
  <si>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</si>
  <si>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</si>
  <si>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</si>
  <si>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</si>
  <si>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</si>
  <si>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</si>
  <si>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</si>
  <si>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</si>
  <si>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</si>
  <si>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</si>
  <si>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</si>
  <si>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</si>
  <si>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</si>
  <si>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</si>
  <si>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</si>
  <si>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</si>
  <si>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</si>
  <si>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</si>
  <si>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</si>
  <si>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</si>
  <si>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</si>
  <si>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</si>
  <si>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</si>
  <si>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</si>
  <si>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</si>
  <si>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</si>
  <si>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</si>
  <si>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</si>
  <si>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</si>
  <si>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</si>
  <si>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</si>
  <si>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</si>
  <si>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</si>
  <si>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</si>
  <si>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</si>
  <si>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</si>
  <si>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</si>
  <si>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</si>
  <si>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</si>
  <si>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</si>
  <si>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</si>
  <si>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</si>
  <si>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</si>
  <si>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</si>
  <si>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</si>
  <si>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</si>
  <si>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</si>
  <si>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</si>
  <si>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</si>
  <si>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</si>
  <si>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</si>
  <si>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</si>
  <si>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</si>
  <si>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</si>
  <si>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</si>
  <si>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</si>
  <si>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</si>
  <si>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</si>
  <si>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</si>
  <si>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</si>
  <si>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</si>
  <si>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</si>
  <si>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</si>
  <si>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</si>
  <si>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</si>
  <si>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</si>
  <si>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</si>
  <si>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</si>
  <si>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</si>
  <si>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</si>
  <si>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</si>
  <si>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</si>
  <si>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</si>
  <si>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</si>
  <si>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</si>
  <si>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</si>
  <si>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</si>
  <si>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</si>
  <si>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</si>
  <si>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</si>
  <si>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</si>
  <si>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</si>
  <si>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</si>
  <si>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</si>
  <si>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</si>
  <si>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</si>
  <si>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</si>
  <si>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</si>
  <si>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</si>
  <si>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</si>
  <si>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</si>
  <si>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</si>
  <si>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</si>
  <si>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</si>
  <si>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</si>
  <si>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</si>
  <si>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</si>
  <si>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</si>
  <si>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</si>
  <si>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</si>
  <si>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</si>
  <si>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</si>
  <si>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</si>
  <si>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</si>
  <si>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</si>
  <si>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</si>
  <si>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</si>
  <si>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</si>
  <si>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</si>
  <si>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</si>
  <si>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</si>
  <si>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</si>
  <si>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</si>
  <si>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</si>
  <si>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</si>
  <si>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</si>
  <si>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</si>
  <si>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</si>
  <si>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</si>
  <si>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</si>
  <si>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</si>
  <si>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</si>
  <si>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</si>
  <si>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</si>
  <si>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</si>
  <si>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</si>
  <si>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</si>
  <si>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</si>
  <si>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</si>
  <si>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</si>
  <si>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</si>
  <si>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</si>
  <si>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</si>
  <si>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</si>
  <si>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</si>
  <si>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</si>
  <si>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</si>
  <si>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</si>
  <si>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</si>
  <si>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</si>
  <si>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</si>
  <si>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</si>
  <si>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</si>
  <si>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</si>
  <si>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</si>
  <si>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</si>
  <si>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</si>
  <si>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</si>
  <si>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</si>
  <si>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</si>
  <si>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</si>
  <si>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</si>
  <si>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</si>
  <si>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</si>
  <si>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</si>
  <si>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</si>
  <si>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</si>
  <si>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</si>
  <si>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</si>
  <si>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</si>
  <si>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</si>
  <si>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</si>
  <si>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</si>
  <si>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</si>
  <si>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</si>
  <si>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</si>
  <si>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</si>
  <si>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</si>
  <si>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</si>
  <si>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</si>
  <si>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</si>
  <si>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</si>
  <si>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</si>
  <si>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</si>
  <si>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</si>
  <si>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</si>
  <si>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</si>
  <si>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</si>
  <si>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</si>
  <si>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</si>
  <si>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</si>
  <si>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</si>
  <si>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</si>
  <si>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</si>
  <si>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</si>
  <si>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</si>
  <si>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</si>
  <si>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</si>
  <si>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</si>
  <si>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</si>
  <si>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</si>
  <si>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</si>
  <si>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</si>
  <si>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</si>
  <si>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</si>
  <si>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</si>
  <si>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</si>
  <si>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</si>
  <si>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</si>
  <si>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</si>
  <si>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</si>
  <si>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</si>
  <si>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</si>
  <si>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</si>
  <si>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</si>
  <si>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</si>
  <si>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</si>
  <si>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</si>
  <si>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</si>
  <si>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</si>
  <si>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</si>
  <si>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</si>
  <si>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</si>
  <si>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</si>
  <si>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</si>
  <si>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</si>
  <si>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</si>
  <si>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</si>
  <si>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</si>
  <si>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</si>
  <si>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</si>
  <si>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</si>
  <si>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</si>
  <si>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</si>
  <si>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</si>
  <si>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</si>
  <si>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</si>
  <si>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</si>
  <si>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</si>
  <si>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</si>
  <si>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</si>
  <si>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</si>
  <si>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</si>
  <si>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</si>
  <si>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</si>
  <si>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</si>
  <si>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</si>
  <si>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</si>
  <si>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</si>
  <si>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</si>
  <si>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</si>
  <si>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</si>
  <si>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</si>
  <si>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</si>
  <si>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</si>
  <si>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</si>
  <si>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</si>
  <si>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</si>
  <si>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</si>
  <si>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</si>
  <si>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</si>
  <si>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</si>
  <si>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</si>
  <si>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</si>
  <si>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</si>
  <si>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</si>
  <si>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</si>
  <si>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</si>
  <si>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</si>
  <si>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</si>
  <si>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</si>
  <si>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</si>
  <si>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</si>
  <si>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</si>
  <si>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</si>
  <si>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</si>
  <si>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</si>
  <si>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</si>
  <si>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</si>
  <si>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</si>
  <si>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</si>
  <si>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</si>
  <si>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</si>
  <si>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</si>
  <si>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</si>
  <si>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</si>
  <si>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</si>
  <si>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</si>
  <si>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</si>
  <si>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</si>
  <si>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</si>
  <si>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</si>
  <si>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</si>
  <si>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</si>
  <si>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</si>
  <si>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</si>
  <si>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</si>
  <si>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</si>
  <si>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</si>
  <si>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</si>
  <si>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</si>
  <si>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</si>
  <si>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</si>
  <si>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</si>
  <si>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</si>
  <si>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</si>
  <si>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</si>
  <si>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</si>
  <si>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</si>
  <si>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</si>
  <si>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</si>
  <si>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</si>
  <si>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</si>
  <si>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</si>
  <si>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</si>
  <si>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</si>
  <si>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</si>
  <si>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</si>
  <si>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</si>
  <si>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</si>
  <si>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</si>
  <si>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</si>
  <si>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</si>
  <si>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</si>
  <si>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</si>
  <si>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</si>
  <si>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</si>
  <si>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</si>
  <si>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</si>
  <si>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</si>
  <si>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</si>
  <si>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</si>
  <si>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</si>
  <si>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</si>
  <si>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</si>
  <si>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</si>
  <si>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</si>
  <si>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</si>
  <si>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</si>
  <si>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</si>
  <si>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</si>
  <si>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</si>
  <si>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</si>
  <si>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</si>
  <si>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</si>
  <si>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</si>
  <si>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</si>
  <si>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</si>
  <si>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</si>
  <si>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</si>
  <si>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</si>
  <si>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</si>
  <si>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</si>
  <si>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</si>
  <si>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</si>
  <si>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</si>
  <si>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</si>
  <si>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</si>
  <si>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</si>
  <si>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</si>
  <si>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</si>
  <si>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</si>
  <si>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</si>
  <si>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</si>
  <si>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</si>
  <si>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</si>
  <si>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</si>
  <si>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</si>
  <si>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</si>
  <si>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</si>
  <si>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</si>
  <si>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</si>
  <si>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</si>
  <si>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</si>
  <si>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</si>
  <si>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</si>
  <si>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</si>
  <si>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</si>
  <si>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</si>
  <si>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</si>
  <si>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</si>
  <si>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</si>
  <si>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</si>
  <si>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</si>
  <si>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</si>
  <si>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</si>
  <si>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</si>
  <si>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</si>
  <si>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</si>
  <si>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</si>
  <si>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</si>
  <si>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</si>
  <si>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</si>
  <si>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</si>
  <si>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</si>
  <si>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</si>
  <si>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</si>
  <si>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</si>
  <si>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</si>
  <si>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</si>
  <si>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</si>
  <si>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</si>
  <si>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</si>
  <si>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</si>
  <si>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</si>
  <si>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</si>
  <si>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</si>
  <si>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</si>
  <si>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</si>
  <si>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</si>
  <si>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</si>
  <si>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</si>
  <si>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</si>
  <si>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</si>
  <si>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</si>
  <si>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</si>
  <si>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</si>
  <si>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</si>
  <si>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</si>
  <si>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</si>
  <si>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</si>
  <si>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</si>
  <si>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</si>
  <si>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</si>
  <si>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</si>
  <si>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</si>
  <si>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</si>
  <si>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</si>
  <si>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</si>
  <si>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</si>
  <si>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</si>
  <si>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</si>
  <si>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</si>
  <si>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</si>
  <si>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</si>
  <si>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</si>
  <si>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</si>
  <si>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</si>
  <si>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</si>
  <si>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</si>
  <si>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</si>
  <si>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</si>
  <si>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</si>
  <si>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</si>
  <si>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</si>
  <si>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</si>
  <si>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</si>
  <si>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</si>
  <si>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</si>
  <si>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</si>
  <si>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</si>
  <si>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</si>
  <si>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</si>
  <si>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</si>
  <si>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</si>
  <si>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</si>
  <si>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</si>
  <si>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</si>
  <si>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</si>
  <si>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</si>
  <si>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</si>
  <si>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</si>
  <si>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</si>
  <si>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</si>
  <si>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</si>
  <si>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</si>
  <si>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</si>
  <si>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</si>
  <si>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</si>
  <si>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</si>
  <si>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</si>
  <si>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</si>
  <si>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</si>
  <si>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</si>
  <si>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</si>
  <si>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</si>
  <si>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</si>
  <si>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</si>
  <si>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</si>
  <si>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</si>
  <si>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</si>
  <si>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</si>
  <si>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</si>
  <si>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</si>
  <si>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</si>
  <si>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</si>
  <si>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</si>
  <si>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</si>
  <si>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</si>
  <si>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</si>
  <si>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</si>
  <si>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</si>
  <si>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</si>
  <si>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</si>
  <si>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</si>
  <si>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</si>
  <si>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</si>
  <si>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</si>
  <si>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</si>
  <si>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</si>
  <si>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</si>
  <si>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</si>
  <si>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</si>
  <si>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</si>
  <si>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</si>
  <si>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</si>
  <si>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</si>
  <si>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</si>
  <si>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</si>
  <si>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</si>
  <si>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</si>
  <si>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</si>
  <si>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</si>
  <si>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</si>
  <si>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</si>
  <si>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</si>
  <si>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</si>
  <si>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</si>
  <si>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</si>
  <si>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</si>
  <si>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</si>
  <si>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</si>
  <si>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</si>
  <si>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</si>
  <si>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</si>
  <si>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</si>
  <si>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</si>
  <si>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</si>
  <si>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</si>
  <si>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</si>
  <si>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</si>
  <si>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</si>
  <si>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</si>
  <si>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</si>
  <si>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</si>
  <si>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</si>
  <si>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</si>
  <si>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</si>
  <si>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</si>
  <si>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</si>
  <si>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</si>
  <si>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</si>
  <si>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</si>
  <si>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</si>
  <si>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</si>
  <si>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</si>
  <si>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</si>
  <si>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</si>
  <si>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</si>
  <si>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</si>
  <si>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</si>
  <si>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</si>
  <si>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</si>
  <si>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</si>
  <si>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</si>
  <si>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</si>
  <si>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</si>
  <si>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</si>
  <si>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</si>
  <si>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</si>
  <si>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</si>
  <si>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</si>
  <si>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</si>
  <si>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</si>
  <si>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</si>
  <si>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</si>
  <si>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</si>
  <si>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</si>
  <si>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</si>
  <si>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</si>
  <si>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</si>
  <si>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</si>
  <si>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</si>
  <si>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</si>
  <si>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</si>
  <si>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</si>
  <si>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</si>
  <si>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</si>
  <si>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</si>
  <si>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</si>
  <si>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</si>
  <si>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</si>
  <si>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</si>
  <si>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</si>
  <si>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</si>
  <si>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</si>
  <si>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</si>
  <si>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</si>
  <si>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</si>
  <si>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</si>
  <si>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</si>
  <si>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</si>
  <si>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</si>
  <si>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</si>
  <si>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</si>
  <si>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</si>
  <si>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</si>
  <si>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</si>
  <si>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</si>
  <si>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</si>
  <si>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</si>
  <si>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</si>
  <si>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</si>
  <si>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</si>
  <si>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</si>
  <si>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</si>
  <si>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</si>
  <si>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</si>
  <si>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</si>
  <si>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</si>
  <si>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</si>
  <si>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</si>
  <si>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</si>
  <si>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</si>
  <si>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</si>
  <si>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</si>
  <si>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</si>
  <si>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</si>
  <si>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</si>
  <si>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</si>
  <si>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</si>
  <si>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</si>
  <si>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</si>
  <si>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</si>
  <si>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</si>
  <si>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</si>
  <si>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</si>
  <si>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</si>
  <si>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</si>
  <si>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</si>
  <si>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</si>
  <si>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</si>
  <si>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</si>
  <si>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</si>
  <si>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</si>
  <si>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</si>
  <si>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</si>
  <si>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</si>
  <si>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</si>
  <si>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</si>
  <si>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</si>
  <si>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</si>
  <si>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</si>
  <si>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</si>
  <si>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</si>
  <si>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</si>
  <si>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</si>
  <si>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</si>
  <si>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</si>
  <si>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</si>
  <si>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</si>
  <si>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</si>
  <si>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</si>
  <si>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</si>
  <si>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</si>
  <si>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</si>
  <si>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</si>
  <si>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</si>
  <si>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</si>
  <si>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</si>
  <si>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</si>
  <si>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</si>
  <si>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</si>
  <si>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</si>
  <si>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</si>
  <si>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</si>
  <si>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</si>
  <si>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</si>
  <si>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</si>
  <si>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</si>
  <si>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</si>
  <si>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</si>
  <si>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</si>
  <si>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</si>
  <si>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</si>
  <si>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</si>
  <si>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</si>
  <si>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</si>
  <si>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</si>
  <si>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</si>
  <si>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</si>
  <si>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</si>
  <si>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</si>
  <si>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</si>
  <si>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</si>
  <si>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</si>
  <si>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</si>
  <si>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</si>
  <si>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</si>
  <si>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</si>
  <si>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</si>
  <si>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</si>
  <si>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</si>
  <si>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</si>
  <si>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</si>
  <si>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</si>
  <si>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</si>
  <si>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</si>
  <si>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</si>
  <si>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</si>
  <si>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</si>
  <si>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</si>
  <si>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</si>
  <si>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</si>
  <si>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</si>
  <si>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</si>
  <si>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</si>
  <si>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</si>
  <si>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</si>
  <si>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</si>
  <si>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</si>
  <si>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</si>
  <si>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</si>
  <si>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</si>
  <si>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</si>
  <si>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</si>
  <si>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</si>
  <si>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</si>
  <si>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</si>
  <si>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</si>
  <si>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</si>
  <si>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</si>
  <si>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</si>
  <si>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</si>
  <si>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</si>
  <si>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</si>
  <si>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</si>
  <si>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</si>
  <si>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</si>
  <si>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</si>
  <si>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</si>
  <si>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</si>
  <si>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</si>
  <si>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</si>
  <si>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</si>
  <si>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</si>
  <si>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</si>
  <si>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</si>
  <si>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</si>
  <si>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</si>
  <si>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</si>
  <si>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</si>
  <si>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</si>
  <si>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</si>
  <si>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</si>
  <si>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</si>
  <si>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</si>
  <si>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</si>
  <si>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</si>
  <si>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</si>
  <si>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</si>
  <si>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</si>
  <si>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</si>
  <si>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</si>
  <si>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</si>
  <si>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</si>
  <si>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</si>
  <si>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</si>
  <si>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</si>
  <si>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</si>
  <si>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</si>
  <si>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</si>
  <si>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</si>
  <si>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</si>
  <si>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</si>
  <si>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</si>
  <si>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</si>
  <si>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</si>
  <si>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</si>
  <si>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</si>
  <si>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</si>
  <si>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</si>
  <si>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</si>
  <si>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</si>
  <si>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</si>
  <si>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</si>
  <si>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</si>
  <si>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</si>
  <si>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</si>
  <si>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</si>
  <si>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</si>
  <si>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</si>
  <si>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</si>
  <si>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</si>
  <si>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</si>
  <si>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</si>
  <si>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</si>
  <si>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</si>
  <si>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</si>
  <si>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</si>
  <si>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</si>
  <si>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</si>
  <si>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</si>
  <si>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</si>
  <si>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</si>
  <si>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</si>
  <si>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</si>
  <si>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</si>
  <si>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</si>
  <si>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</si>
  <si>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</si>
  <si>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</si>
  <si>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</si>
  <si>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</si>
  <si>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</si>
  <si>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</si>
  <si>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</si>
  <si>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</si>
  <si>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</si>
  <si>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</si>
  <si>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</si>
  <si>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</si>
  <si>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</si>
  <si>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</si>
  <si>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</si>
  <si>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</si>
  <si>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</si>
  <si>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</si>
  <si>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</si>
  <si>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</si>
  <si>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</si>
  <si>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</si>
  <si>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</si>
  <si>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</si>
  <si>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</si>
  <si>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</si>
  <si>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</si>
  <si>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</si>
  <si>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</si>
  <si>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</si>
  <si>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</si>
  <si>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</si>
  <si>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</si>
  <si>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</si>
  <si>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</si>
  <si>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</si>
  <si>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</si>
  <si>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</si>
  <si>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</si>
  <si>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</si>
  <si>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</si>
  <si>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</si>
  <si>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</si>
  <si>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</si>
  <si>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</si>
  <si>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</si>
  <si>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</si>
  <si>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</si>
  <si>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</si>
  <si>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</si>
  <si>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</si>
  <si>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</si>
  <si>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</si>
  <si>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</si>
  <si>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</si>
  <si>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</si>
  <si>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</si>
  <si>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</si>
  <si>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</si>
  <si>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</si>
  <si>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</si>
  <si>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</si>
  <si>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</si>
  <si>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</si>
  <si>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</si>
  <si>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</si>
  <si>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</si>
  <si>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</si>
  <si>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</si>
  <si>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</si>
  <si>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</si>
  <si>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</si>
  <si>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</si>
  <si>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</si>
  <si>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</si>
  <si>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</si>
  <si>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</si>
  <si>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</si>
  <si>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</si>
  <si>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</si>
  <si>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</si>
  <si>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</si>
  <si>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</si>
  <si>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</si>
  <si>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</si>
  <si>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</si>
  <si>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</si>
  <si>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</si>
  <si>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</si>
  <si>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</si>
  <si>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</si>
  <si>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</si>
  <si>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</si>
  <si>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</si>
  <si>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</si>
  <si>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</si>
  <si>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</si>
  <si>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</si>
  <si>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</si>
  <si>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</si>
  <si>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</si>
  <si>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</si>
  <si>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</si>
  <si>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</si>
  <si>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</si>
  <si>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</si>
  <si>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</si>
  <si>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</si>
  <si>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</si>
  <si>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</si>
  <si>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</si>
  <si>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</si>
  <si>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</si>
  <si>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</si>
  <si>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</si>
  <si>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</si>
  <si>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</si>
  <si>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</si>
  <si>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</si>
  <si>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</si>
  <si>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</si>
  <si>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</si>
  <si>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</si>
  <si>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</si>
  <si>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</si>
  <si>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</si>
  <si>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</si>
  <si>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</si>
  <si>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</si>
  <si>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</si>
  <si>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</si>
  <si>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</si>
  <si>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</si>
  <si>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</si>
  <si>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</si>
  <si>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</si>
  <si>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</si>
  <si>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</si>
  <si>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</si>
  <si>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</si>
  <si>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</si>
  <si>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</si>
  <si>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</si>
  <si>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</si>
  <si>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</si>
  <si>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</si>
  <si>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</si>
  <si>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</si>
  <si>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</si>
  <si>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</si>
  <si>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</si>
  <si>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</si>
  <si>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</si>
  <si>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</si>
  <si>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</si>
  <si>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</si>
  <si>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</si>
  <si>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</si>
  <si>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</si>
  <si>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</si>
  <si>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</si>
  <si>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</si>
  <si>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</si>
  <si>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</si>
  <si>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</si>
  <si>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</si>
  <si>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</si>
  <si>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</si>
  <si>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</si>
  <si>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</si>
  <si>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</si>
  <si>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</si>
  <si>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</si>
  <si>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</si>
  <si>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</si>
  <si>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</si>
  <si>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</si>
  <si>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</si>
  <si>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</si>
  <si>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</si>
  <si>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</si>
  <si>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</si>
  <si>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</si>
  <si>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</si>
  <si>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</si>
  <si>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</si>
  <si>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</si>
  <si>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</si>
  <si>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</si>
  <si>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</si>
  <si>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</si>
  <si>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</si>
  <si>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</si>
  <si>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</si>
  <si>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</si>
  <si>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</si>
  <si>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</si>
  <si>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</si>
  <si>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</si>
  <si>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</si>
  <si>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</si>
  <si>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</si>
  <si>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</si>
  <si>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</si>
  <si>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</si>
  <si>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</si>
  <si>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</si>
  <si>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</si>
  <si>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</si>
  <si>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</si>
  <si>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</si>
  <si>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</si>
  <si>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</si>
  <si>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</si>
  <si>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</si>
  <si>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</si>
  <si>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</si>
  <si>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</si>
  <si>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</si>
  <si>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</si>
  <si>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</si>
  <si>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</si>
  <si>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</si>
  <si>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</si>
  <si>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</si>
  <si>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</si>
  <si>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</si>
  <si>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</si>
  <si>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</si>
  <si>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</si>
  <si>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</si>
  <si>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</si>
  <si>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</si>
  <si>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</si>
  <si>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</si>
  <si>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</si>
  <si>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</si>
  <si>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</si>
  <si>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</si>
  <si>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 xml:space="preserve">Restored by PG </t>
  </si>
  <si>
    <t>PCM-20251120-00000778</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</si>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</sst>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318.50459317129571</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4</v>
      </c>
      <c r="D3" s="133" t="s">
        <v>13239</v>
      </c>
      <c r="E3" s="63" t="s">
        <v>39021</v>
      </c>
      <c r="F3" s="144">
        <v>45981.434618055559</v>
      </c>
      <c r="G3" s="145">
        <f ca="1">IFERROR(NOW()-F3,"-")</f>
        <v>1.8401041663310025E-2</v>
      </c>
      <c r="H3" s="144">
        <v>45981.428472222222</v>
      </c>
      <c r="I3" s="142" t="str">
        <f>IFERROR(VLOOKUP(D3,DB!A:F,6,0),"")</f>
        <v>SCECO</v>
      </c>
      <c r="J3" s="142" t="str">
        <f>IFERROR(VLOOKUP(D3,DB!A:G,7,0),"")</f>
        <v>Dead</v>
      </c>
      <c r="K3" s="146" t="s">
        <v>39024</v>
      </c>
      <c r="L3" s="147" t="str">
        <f>IFERROR(VLOOKUP(D3,DB!A:I,9,0),"")</f>
        <v>Latis</v>
      </c>
    </row>
    <row r="4" spans="1:15" ht="15" customHeight="1">
      <c r="A4" s="141"/>
      <c r="B4" s="142" t="str">
        <f>IFERROR(VLOOKUP(D4,DB!A:K,11,0),"")</f>
        <v/>
      </c>
      <c r="C4" s="142"/>
      <c r="D4" s="133"/>
      <c r="E4" s="143"/>
      <c r="F4" s="144"/>
      <c r="G4" s="145">
        <f ca="1">IFERROR(NOW()-F4,"-")</f>
        <v>45981.453019097222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45981.453019097222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45981.453019097222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45981.453019097222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45981.453019097222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45981.453019097222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45981.453019097222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45981.453019097222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45981.453019097222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45981.453019097222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45981.453019097222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45981.453019097222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45981.453019097222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45981.453019097222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45981.453019097222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45981.453019097222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45981.453019097222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45981.453019097222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45981.453019097222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45981.453019097222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45981.453019097222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45981.453019097222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45981.453019097222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45981.453019097222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45981.453019097222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45981.453019097222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45981.453019097222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45981.453019097222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45981.453019097222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45981.453019097222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45981.453019097222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45981.453019097222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45981.453019097222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45981.453019097222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45981.453019097222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45981.453019097222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45981.453019097222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45981.453019097222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45981.453019097222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45981.453019097222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45981.453019097222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45981.453019097222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45981.453019097222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45981.453019097222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45981.453019097222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45981.453019097222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45981.453019097222</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45981.453019097222</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45981.453019097222</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45981.453019097222</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45981.453019097222</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45981.453019097222</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45981.453019097222</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45981.453019097222</v>
      </c>
      <c r="H57" s="144"/>
      <c r="I57" s="142" t="str">
        <f>IFERROR(VLOOKUP(D57,DB!A:F,6,0),"")</f>
        <v/>
      </c>
      <c r="J57" s="142" t="str">
        <f>IFERROR(VLOOKUP(D57,DB!A:G,7,0),"")</f>
        <v/>
      </c>
      <c r="K57" s="146"/>
      <c r="L57" s="147" t="str">
        <f>IFERROR(VLOOKUP(D57,DB!A:I,9,0),"")</f>
        <v/>
      </c>
    </row>
    <row r="58" spans="1:12" ht="15" customHeight="1">
      <c r="A58" s="134"/>
      <c r="B58" s="135" t="str">
        <f>IFERROR(VLOOKUP(D58,DB!A:K,11,0),"")</f>
        <v/>
      </c>
      <c r="C58" s="135"/>
      <c r="D58" s="148"/>
      <c r="E58" s="136"/>
      <c r="F58" s="137"/>
      <c r="G58" s="138">
        <f ca="1">IFERROR(NOW()-F58,"-")</f>
        <v>45981.453019097222</v>
      </c>
      <c r="H58" s="137"/>
      <c r="I58" s="135" t="str">
        <f>IFERROR(VLOOKUP(D58,DB!A:F,6,0),"")</f>
        <v/>
      </c>
      <c r="J58" s="135" t="str">
        <f>IFERROR(VLOOKUP(D58,DB!A:G,7,0),"")</f>
        <v/>
      </c>
      <c r="K58" s="139"/>
      <c r="L58" s="140" t="str">
        <f>IFERROR(VLOOKUP(D58,DB!A:I,9,0),"")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156.45318148148363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9" customFormat="1" ht="31.5" customHeight="1">
      <c r="A4" s="151" t="s">
        <v>39107</v>
      </c>
      <c r="B4" s="61" t="str">
        <f>IFERROR(VLOOKUP(D4,DB!A:K,11,0),"")</f>
        <v>R2</v>
      </c>
      <c r="C4" s="61">
        <v>2</v>
      </c>
      <c r="D4" s="85" t="s">
        <v>373</v>
      </c>
      <c r="E4" s="84" t="s">
        <v>39021</v>
      </c>
      <c r="F4" s="74">
        <v>45981.353067129632</v>
      </c>
      <c r="G4" s="75">
        <f ca="1">IFERROR(NOW()-F4,"-")</f>
        <v>9.9951967589731794E-2</v>
      </c>
      <c r="H4" s="74">
        <v>45981.332928240743</v>
      </c>
      <c r="I4" s="61" t="str">
        <f>IFERROR(VLOOKUP(D4,DB!A:F,6,0),"")</f>
        <v>SCECO</v>
      </c>
      <c r="J4" s="61" t="str">
        <f>IFERROR(VLOOKUP(D4,DB!A:G,7,0),"")</f>
        <v>Vandalized</v>
      </c>
      <c r="K4" s="85" t="s">
        <v>39108</v>
      </c>
      <c r="L4" s="61" t="str">
        <f>IFERROR(VLOOKUP(D4,DB!A:I,9,0),"")</f>
        <v>Zain</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50"/>
    </row>
    <row r="5" spans="1:88" ht="31.5" customHeight="1">
      <c r="A5" s="101" t="s">
        <v>39109</v>
      </c>
      <c r="B5" s="18" t="str">
        <f>IFERROR(VLOOKUP(D5,DB!A:K,11,0),"")</f>
        <v>R2</v>
      </c>
      <c r="C5" s="18">
        <v>2</v>
      </c>
      <c r="D5" s="18" t="s">
        <v>25918</v>
      </c>
      <c r="E5" s="84" t="s">
        <v>39021</v>
      </c>
      <c r="F5" s="103">
        <v>45981.371932870374</v>
      </c>
      <c r="G5" s="104">
        <f ca="1">IFERROR(NOW()-F5,"-")</f>
        <v>8.1086574071377981E-2</v>
      </c>
      <c r="H5" s="103">
        <v>45981.343460648146</v>
      </c>
      <c r="I5" s="18" t="str">
        <f>IFERROR(VLOOKUP(D5,DB!A:F,6,0),"")</f>
        <v>SCECO</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45981.453019444445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45981.453019444445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45981.453019444445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45981.453019444445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45981.453019444445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45981.453019444445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45981.453019444445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45981.453019444445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45981.453019444445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45981.453019444445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45981.453019444445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45981.453019444445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45981.453019444445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45981.453019444445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45981.453019444445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45981.453019444445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45981.453019444445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45981.453019444445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45981.453019444445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45981.453019444445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45981.453019444445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45981.453019444445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45981.453019444445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45981.453019444445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45981.453019444445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45981.453019444445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45981.453019444445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45981.453019444445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45981.453019444445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45981.453019444445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45981.453019444445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45981.453019444445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45981.453019444445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45981.453019444445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45981.453019444445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45981.453019444445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45981.453019444445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45981.453019444445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45981.453019444445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45981.453019444445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45981.453019444445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45981.453019444445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45981.453019444445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45981.453019444445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45981.453019444445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45981.453019444445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45981.453019444445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45981.453019444445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45981.453019444445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45981.453019444445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45981.453019444445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45981.453019444445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45981.453019444445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45981.453019444445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45981.453019444445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45981.453019444445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45981.453019444445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45981.453019444445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45981.453019444445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45981.453019444445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45981.453019444445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45981.453019444445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45981.453019444445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45981.453019444445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45981.453019444445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45981.453019444445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45981.453019444445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45981.453019444445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45981.453019444445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45981.453019444445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45981.453019444445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45981.453019444445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45981.453019444445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45981.453019444445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45981.453019444445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45981.453019444445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45981.453019444445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45981.453019444445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45981.453019444445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45981.453019444445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45981.453019444445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45981.453019444445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45981.453019444445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45981.453019444445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45981.453019444445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45981.453019444445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45981.453019444445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45981.453019444445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45981.453019444445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45981.453019444445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45981.453019444445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45981.453019444445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45981.453019444445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45981.453019444445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45981.453019444445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45981.453019444445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45981.453019444445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45981.453019444445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45981.453019444445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45981.453019444445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45981.453019444445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45981.453019444445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45981.453019444445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45981.453019444445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45981.453019444445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45981.453019444445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45981.453019444445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45981.453019444445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45981.453019444445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45981.453019444445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45981.453019444445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45981.453019444445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45981.453019444445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45981.453019444445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45981.453019444445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45981.453019444445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45981.453019444445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45981.453019444445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45981.453019444445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45981.453019444445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45981.453019444445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45981.453019444445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45981.453019444445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45981.453019444445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45981.453019444445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45981.453019444445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45981.453019444445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45981.453019444445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45981.453019444445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45981.453019444445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45981.453019444445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45981.453019444445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45981.453019444445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45981.453019444445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45981.453019444445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45981.453019444445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45981.453019444445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45981.453019444445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45981.453019444445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45981.453019444445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45981.453019444445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45981.453019444445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45981.453019444445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45981.453019444445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45981.453019444445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45981.453019444445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45981.453019444445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45981.453019444445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45981.453019444445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45981.453019444445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45981.453019444445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45981.453019444445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45981.453019444445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45981.453019444445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45981.453019444445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45981.453019444445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45981.453019444445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45981.453019444445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45981.453019444445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45981.453019444445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45981.453019444445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45981.453019444445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45981.453019444445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45981.453019444445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45981.453019444445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45981.453019444445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45981.453019444445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45981.453019444445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45981.453019444445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45981.453019444445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45981.453019444445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45981.453019444445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45981.453019444445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45981.453019444445</v>
      </c>
      <c r="H7" s="22"/>
      <c r="I7" s="19" t="str">
        <f>IFERROR(VLOOKUP(D7,DB!A:F,6,0),"")</f>
        <v/>
      </c>
      <c r="J7" s="18" t="str">
        <f>IFERROR(VLOOKUP(D7,DB!A:G,7,0),"")</f>
        <v/>
      </c>
      <c r="K7" s="45"/>
      <c r="L7" s="23" t="str">
        <f>IFERROR(VLOOKUP(D7,DB!A:I,9,0),"")</f>
        <v/>
      </c>
    </row>
    <row r="8" spans="1:13" ht="15" customHeight="1">
      <c r="A8" s="19"/>
      <c r="B8" s="61" t="str">
        <f>IFERROR(VLOOKUP(D8,DB!A:K,11,0),"")</f>
        <v/>
      </c>
      <c r="C8" s="18"/>
      <c r="D8" s="18" t="s">
        <v>39110</v>
      </c>
      <c r="E8" s="18"/>
      <c r="F8" s="20"/>
      <c r="G8" s="21">
        <f t="shared" ca="1" si="0"/>
        <v>45981.453019444445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45981.453019444445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45981.453019444445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45981.453019444445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45981.453019444445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45981.453019444445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45981.453019444445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45981.453019444445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45981.453019444445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45981.453019444445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45981.453019444445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45981.453019444445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45981.453019444445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45981.453019444445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45981.453019444445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45981.453019444445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45981.453019444445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45981.453019444445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45981.453019444445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45981.453019444445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45981.453019444445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45981.453019444445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45981.453019444445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45981.453019444445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45981.453019444445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45981.453019444445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45981.453019444445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45981.453019444445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45981.453019444445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45981.453019444445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45981.453019444445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45981.453019444445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45981.453019444445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45981.453019444445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45981.453019444445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45981.453019444445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45981.453019444445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45981.453019444445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45981.453019444445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45981.453019444445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45981.453019444445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45981.453019444445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45981.453019444445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45981.453019444445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45981.453019444445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45981.453019444445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45981.453019444445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45981.453019444445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45981.453019444445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45981.453019444445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45981.453019444445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45981.453019444445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45981.453019444445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45981.453019444445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45981.453019444445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45981.453019444445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45981.453019444445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45981.453019444445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45981.453019444445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45981.453019444445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45981.453019444445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45981.453019444445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45981.453019444445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45981.453019444445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45981.453019444445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45981.453019444445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45981.453019444445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45981.453019444445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45981.453019444445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45981.453019444445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45981.453019444445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45981.453019444445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45981.453019444445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45981.453019444445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45981.453019444445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45981.453019444445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45981.453019444445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45981.453019444445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45981.453019444445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45981.453019444445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45981.453019444445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45981.453019444445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45981.453019444445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45981.453019444445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45981.453019444445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45981.453019444445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45981.453019444445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45981.453019444445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45981.453019444445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45981.453019444445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45981.453019444445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45981.453019444445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45981.453019444445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45981.453019444445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45981.453019444445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45981.453019444445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45981.453019444445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45981.453019444445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45981.453019444445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45981.453019444445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45981.453019444445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45981.453019444445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45981.453019444445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45981.453019444445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45981.453019444445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45981.453019444445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45981.453019444445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45981.453019444445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45981.453019444445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45981.453019444445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45981.453019444445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45981.453019444445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45981.453019444445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45981.453019444445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45981.453019444445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45981.453019444445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45981.453019444445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45981.453019444445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45981.453019444445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45981.453019444445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45981.453019444445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45981.453019444445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45981.453019444445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45981.453019444445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45981.453019444445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45981.453019444445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45981.453019444445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45981.453019444445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45981.453019444445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45981.453019444445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45981.453019444445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45981.453019444445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45981.453019444445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45981.453019444445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45981.453019444445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45981.453019444445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45981.453019444445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45981.453019444445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45981.453019444445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45981.453019444445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45981.453019444445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45981.453019444445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45981.453019444445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45981.453019444445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45981.453019444445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45981.453019444445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45981.453019444445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45981.453019444445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45981.453019444445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45981.453019444445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45981.453019444445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45981.453019444445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45981.453019444445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45981.453019444445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45981.453019444445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45981.453019444445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45981.453019444445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45981.453019444445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45981.453019444445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45981.453019444445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45981.453019444445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45981.453019444445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45981.453019444445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45981.453019444445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45981.453019444445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45981.453019444445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45981.453019444445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45981.453019444445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45981.453019444445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45981.453019444445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45981.453019444445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45981.453019444445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45981.453019444445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45981.453019444445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45981.453019444445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45981.453019444445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45981.453019444445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45981.453019444445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45981.453019444445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45981.453019444445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45981.453019444445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45981.453019444445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45981.453019444445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45981.453019444445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45981.453019444445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45981.453019444445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45981.453019444445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45981.453019444445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45981.453019444445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45981.453019444445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45981.453019444445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45981.453019444445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45981.453019444445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45981.453019444445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45981.453019444445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45981.453019444445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45981.453019444445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45981.453019444445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45981.453019444445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45981.453019444445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45981.453019444445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45981.453019444445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45981.453019444445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45981.453019444445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45981.453019444445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45981.453019444445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45981.453019444445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45981.453019444445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45981.453019444445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45981.453019444445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45981.453019444445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45981.453019444445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45981.453019444445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45981.453019444445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45981.453019444445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45981.453019444445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45981.453019444445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45981.453019444445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45981.453019444445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45981.453019444445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45981.453019444445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45981.453019444445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45981.453019444445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45981.453019444445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45981.453019444445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45981.453019444445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45981.453019444445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45981.453019444445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45981.453019444445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45981.453019444445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45981.453019444445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45981.453019444445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45981.453019444445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45981.453019444445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45981.453019444445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45981.453019444445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45981.453019444445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45981.453019444445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45981.453019444445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45981.453019444445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45981.453019444445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45981.453019444445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45981.453019444445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45981.453019444445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45981.453019444445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45981.453019444445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45981.453019444445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45981.453019444445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45981.453019444445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45981.453019444445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45981.453019444445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45981.453019444445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45981.453019444445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45981.453019444445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45981.453019444445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45981.453019444445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45981.453019444445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45981.453019444445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45981.453019444445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45981.453019444445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45981.453019444445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45981.453019444445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45981.453019444445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45981.453019444445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45981.453019444445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45981.453019444445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45981.453019444445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45981.453019444445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45981.453019444445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45981.453019444445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45981.453019444445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45981.453019444445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45981.453019444445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45981.453019444445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45981.453019444445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45981.453019444445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45981.453019444445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45981.453019444445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45981.453019444445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45981.453019444445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45981.453019444445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45981.453019444445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45981.453019444445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45981.453019444445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45981.453019444445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45981.453019444445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45981.453019444445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45981.453019444445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45981.453019444445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45981.453019444445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45981.453019444445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45981.453019444445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45981.453019444445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45981.453019444445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45981.453019444445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45981.453019444445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45981.453019444445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45981.453019444445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45981.453019444445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45981.453019444445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45981.453019444445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45981.453019444445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45981.453019444445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45981.453019444445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45981.453019444445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45981.453019444445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45981.453019444445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45981.453019444445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45981.453019444445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45981.453019444445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45981.453019444445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45981.453019444445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45981.453019444445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45981.453019444445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45981.453019444445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45981.453019444445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45981.453019444445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45981.453019444445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45981.453019444445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45981.453019444445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45981.453019444445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45981.453019444445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45981.453019444445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45981.453019444445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45981.453019444445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45981.453019444445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45981.453019444445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45981.453019444445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45981.453019444445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45981.453019444445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45981.453019444445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45981.453019444445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45981.453019444445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45981.453019444445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45981.453019444445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45981.453019444445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45981.453019444445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45981.453019444445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45981.453019444445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45981.453019444445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45981.453019444445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45981.453019444445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45981.453019444445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45981.453019444445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45981.453019444445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45981.453019444445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45981.453019444445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45981.453019444445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45981.453019444445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45981.453019444445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45981.453019444445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45981.453019444445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45981.453019444445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45981.453019444445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45981.453019444445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45981.453019444445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45981.453019444445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45981.453019444445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45981.453019444445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45981.453019444445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45981.453019444445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45981.453019444445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45981.453019444445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45981.453019444445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45981.453019444445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45981.453019444445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45981.453019444445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45981.453019444445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45981.453019444445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45981.453019444445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45981.453019444445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45981.453019444445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45981.453019444445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45981.453019444445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45981.453019444445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45981.453019444445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45981.453019444445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45981.453019444445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45981.453019444445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45981.453019444445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45981.453019444445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45981.453019444445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45981.453019444445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45981.453019444445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45981.453019444445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45981.453019444445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45981.453019444445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45981.453019444445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45981.453019444445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45981.453019444445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45981.453019444445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45981.453019444445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45981.453019444445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45981.453019444445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45981.453019444445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45981.453019444445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45981.453019444445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45981.453019444445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45981.453019444445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45981.453019444445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45981.453019444445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45981.453019444445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45981.453019444445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45981.453019444445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45981.453019444445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45981.453019444445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45981.453019444445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45981.453019444445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45981.453019444445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45981.453019444445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45981.453019444445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45981.453019444445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45981.453019444445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45981.453019444445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45981.453019444445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45981.453019444445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45981.453019444445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45981.453019444445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45981.453019444445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45981.453019444445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45981.453019444445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45981.453019444445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45981.453019444445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45981.453019444445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45981.453019444445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45981.453019444445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45981.453019444445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45981.453019444445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45981.453019444445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45981.453019444445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45981.453019444445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45981.453019444445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45981.453019444445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45981.453019444445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45981.453019444445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45981.453019444445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45981.453019444445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45981.453019444445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45981.453019444445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45981.453019444445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45981.453019444445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45981.453019444445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45981.453019444445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45981.453019444445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45981.453019444445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45981.453019444445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45981.453019444445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45981.453019444445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45981.453019444445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45981.453019444445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45981.453019444445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45981.453019444445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45981.453019444445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45981.453019444445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45981.453019444445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45981.453019444445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45981.453019444445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45981.453019444445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45981.453019444445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45981.453019444445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45981.453019444445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45981.453019444445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45981.453019444445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45981.453019444445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45981.453019444445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45981.453019444445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45981.453019444445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45981.453019444445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45981.453019444445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45981.453019444445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45981.453019444445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45981.453019444445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45981.453019444445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45981.453019444445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45981.453019444445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45981.453019444445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45981.453019444445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45981.453019444445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45981.453019444445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45981.453019444445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45981.453019444445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45981.453019444445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45981.453019444445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45981.453019444445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45981.453019444445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45981.453019444445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45981.453019444445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45981.453019444445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45981.453019444445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45981.453019444445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45981.453019444445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45981.453019444445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45981.453019444445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45981.453019444445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45981.453019444445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45981.453019444445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45981.453019444445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45981.453019444445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45981.453019444445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45981.453019444445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45981.453019444445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45981.453019444445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45981.453019444445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45981.453019444445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45981.453019444445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45981.453019444445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45981.453019444445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45981.453019444445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45981.453019444445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45981.453019444445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45981.453019444445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45981.453019444445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45981.453019444445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45981.453019444445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45981.453019444445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45981.453019444445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45981.453019444445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45981.453019444445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45981.453019444445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45981.453019444445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45981.453019444445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45981.453019444445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45981.453019444445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45981.453019444445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45981.453019444445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45981.453019444445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45981.453019444445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45981.453019444445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45981.453019444445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45981.453019444445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45981.453019444445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45981.453019444445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45981.453019444445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45981.453019444445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45981.453019444445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45981.453019444445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45981.453019444445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45981.453019444445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45981.453019444445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45981.453019444445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45981.453019444445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45981.453019444445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45981.453019444445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45981.453019444445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45981.453019444445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45981.453019444445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45981.453019444445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45981.453019444445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45981.453019444445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45981.453019444445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45981.453019444445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45981.453019444445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45981.453019444445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45981.453019444445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45981.453019444445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45981.453019444445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45981.453019444445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45981.453019444445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45981.453019444445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45981.453019444445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45981.453019444445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45981.453019444445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45981.453019444445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45981.453019444445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45981.453019444445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45981.453019444445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45981.453019444445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45981.453019444445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45981.453019444445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45981.453019444445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45981.453019444445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45981.453019444445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45981.453019444445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45981.453019444445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45981.453019444445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45981.453019444445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45981.453019444445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45981.453019444445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45981.453019444445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45981.453019444445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45981.453019444445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45981.453019444445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45981.453019444445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45981.453019444445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45981.453019444445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45981.453019444445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45981.453019444445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45981.453019444445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45981.453019444445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45981.453019444445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45981.453019444445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45981.453019444445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45981.453019444445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45981.453019444445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45981.453019444445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45981.453019444445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45981.453019444445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45981.453019444445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45981.453019444445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45981.453019444445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45981.453019444445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45981.453019444445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45981.453019444445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45981.453019444445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45981.453019444445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45981.453019444445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45981.453019444445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45981.453019444445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45981.453019444445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45981.453019444445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45981.453019444445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45981.453019444445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45981.453019444445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45981.453019444445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45981.453019444445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45981.453019444445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45981.453019444445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45981.453019444445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45981.453019444445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45981.453019444445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45981.453019444445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45981.453019444445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45981.453019444445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45981.453019444445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45981.453019444445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45981.453019444445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45981.453019444445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45981.453019444445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45981.453019444445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45981.453019444445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45981.453019444445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45981.453019444445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45981.453019444445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45981.453019444445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45981.453019444445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45981.453019444445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45981.453019444445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45981.453019444445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45981.453019444445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45981.453019444445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45981.453019444445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45981.453019444445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45981.453019444445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45981.453019444445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45981.453019444445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45981.453019444445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45981.453019444445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45981.453019444445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45981.453019444445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45981.453019444445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45981.453019444445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45981.453019444445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45981.453019444445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45981.453019444445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45981.453019444445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45981.453019444445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45981.453019444445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45981.453019444445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45981.453019444445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45981.453019444445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45981.453019444445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45981.453019444445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45981.453019444445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45981.453019444445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45981.453019444445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45981.453019444445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45981.453019444445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45981.453019444445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45981.453019444445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45981.453019444445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45981.453019444445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45981.453019444445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45981.453019444445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45981.453019444445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45981.453019444445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45981.453019444445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45981.453019444445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45981.453019444445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45981.453019444445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45981.453019444445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45981.453019444445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45981.453019444445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45981.453019444445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45981.453019444445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45981.453019444445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45981.453019444445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45981.453019444445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45981.453019444445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45981.453019444445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45981.453019444445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45981.453019444445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45981.453019444445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45981.453019444445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45981.453019444445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45981.453019444445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45981.453019444445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45981.453019444445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45981.453019444445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45981.453019444445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45981.453019444445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45981.453019444445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45981.453019444445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45981.453019444445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45981.453019444445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45981.453019444445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45981.453019444445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45981.453019444445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45981.453019444445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45981.453019444445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45981.453019444445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45981.453019444445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45981.453019444445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45981.453019444445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45981.453019444445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45981.453019444445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45981.453019444445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45981.453019444445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45981.453019444445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45981.453019444445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45981.453019444445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45981.453019444445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45981.453019444445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45981.453019444445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45981.453019444445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45981.453019444445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45981.453019444445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45981.453019444445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45981.453019444445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45981.453019444445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45981.453019444445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45981.453019444445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45981.453019444445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45981.453019444445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45981.453019444445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45981.453019444445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45981.453019444445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45981.453019444445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45981.453019444445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45981.453019444445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45981.453019444445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45981.453019444445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45981.453019444445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45981.453019444445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45981.453019444445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45981.453019444445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45981.453019444445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45981.453019444445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45981.453019444445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45981.453019444445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45981.453019444445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45981.453019444445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45981.453019444445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45981.453019444445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45981.453019444445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45981.453019444445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45981.453019444445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45981.453019444445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45981.453019444445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45981.453019444445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45981.453019444445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45981.453019444445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45981.453019444445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45981.453019444445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45981.453019444445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45981.453019444445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45981.453019444445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45981.453019444445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45981.453019444445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45981.453019444445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45981.453019444445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45981.453019444445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45981.453019444445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45981.453019444445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45981.453019444445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45981.453019444445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45981.453019444445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45981.453019444445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45981.453019444445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45981.453019444445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45981.453019444445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45981.453019444445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45981.453019444445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45981.453019444445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45981.453019444445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45981.453019444445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45981.453019444445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45981.453019444445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45981.453019444445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45981.453019444445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45981.453019444445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45981.453019444445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45981.453019444445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45981.453019444445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45981.453019444445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45981.453019444445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45981.453019444445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45981.453019444445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45981.453019444445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45981.453019444445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45981.453019444445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45981.453019444445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45981.453019444445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45981.453019444445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45981.453019444445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45981.453019444445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45981.453019444445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45981.453019444445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45981.453019444445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45981.453019444445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45981.453019444445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45981.453019444445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45981.453019444445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45981.453019444445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45981.453019444445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45981.453019444445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45981.453019444445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45981.453019444445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45981.453019444445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45981.453019444445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45981.453019444445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45981.453019444445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45981.453019444445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45981.453019444445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45981.453019444445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45981.453019444445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45981.453019444445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45981.453019444445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45981.453019444445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45981.453019444445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45981.453019444445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45981.453019444445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45981.453019444445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45981.453019444445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45981.453019444445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45981.453019444445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45981.453019444445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45981.453019444445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45981.453019444445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45981.453019444445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45981.453019444445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45981.453019444445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45981.453019444445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45981.453019444445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45981.453019444445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45981.453019444445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45981.453019444445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45981.453019444445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45981.453019444445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45981.453019444445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45981.453019444445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45981.453019444445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45981.453019444445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45981.453019444445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45981.453019444445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45981.453019444445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45981.453019444445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45981.453019444445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45981.453019444445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45981.453019444445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45981.453019444445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45981.453019444445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45981.453019444445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45981.453019444445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45981.453019444445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45981.453019444445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45981.453019444445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45981.453019444445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45981.453019444445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45981.453019444445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45981.453019444445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45981.453019444445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45981.453019444445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45981.453019444445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45981.453019444445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45981.453019444445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45981.453019444445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45981.453019444445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45981.453019444445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45981.453019444445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45981.453019444445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45981.453019444445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45981.453019444445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45981.453019444445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45981.453019444445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45981.453019444445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45981.453019444445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45981.453019444445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45981.453019444445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45981.453019444445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45981.453019444445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45981.453019444445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45981.453019444445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45981.453019444445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45981.453019444445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45981.453019444445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45981.453019444445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45981.453019444445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45981.453019444445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45981.453019444445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45981.453019444445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45981.453019444445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45981.453019444445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45981.453019444445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45981.453019444445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45981.453019444445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45981.453019444445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45981.453019444445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45981.453019444445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45981.453019444445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45981.453019444445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45981.453019444445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45981.453019444445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45981.453019444445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45981.453019444445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45981.453019444445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45981.453019444445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45981.453019444445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45981.453019444445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45981.453019444445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45981.453019444445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45981.453019444445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45981.453019444445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45981.453019444445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45981.453019444445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45981.453019444445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45981.453019444445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45981.453019444445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45981.453019444445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45981.453019444445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45981.453019444445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45981.453019444445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45981.453019444445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45981.453019444445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45981.453019444445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45981.453019444445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45981.453019444445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45981.453019444445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45981.453019444445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45981.453019444445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45981.453019444445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45981.453019444445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45981.453019444445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45981.453019444445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45981.453019444445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45981.453019444445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45981.453019444445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45981.453019444445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45981.453019444445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45981.453019444445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45981.453019444445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45981.453019444445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45981.453019444445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45981.453019444445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45981.453019444445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45981.453019444445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45981.453019444445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45981.453019444445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45981.453019444445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45981.453019444445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45981.453019444445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45981.453019444445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45981.453019444445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45981.453019444445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45981.453019444445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45981.453019444445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45981.453019444445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45981.453019444445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277.9723018518489</v>
      </c>
      <c r="H2" s="95">
        <v>45703.474768518521</v>
      </c>
      <c r="I2" s="95" t="str">
        <f>IFERROR(VLOOKUP(D2,DB!A:F,6,0),"")</f>
        <v>SCECO</v>
      </c>
      <c r="J2" s="95" t="str">
        <f>IFERROR(VLOOKUP(D2,DB!A:G,7,0),"")</f>
        <v>Dead</v>
      </c>
      <c r="K2" s="97" t="s">
        <v>39112</v>
      </c>
      <c r="L2" s="91" t="str">
        <f>IFERROR(VLOOKUP(D2,DB!A:I,9,0),"")</f>
        <v>Latis</v>
      </c>
    </row>
    <row r="3" spans="1:16" ht="36" customHeight="1">
      <c r="A3" s="113" t="s">
        <v>39113</v>
      </c>
      <c r="B3" s="113" t="str">
        <f>IFERROR(VLOOKUP(D3,DB!A:K,11,0),"")</f>
        <v>R4</v>
      </c>
      <c r="C3" s="93">
        <v>1</v>
      </c>
      <c r="D3" s="91" t="s">
        <v>36975</v>
      </c>
      <c r="E3" s="94" t="s">
        <v>39021</v>
      </c>
      <c r="F3" s="95">
        <v>45981.312430555554</v>
      </c>
      <c r="G3" s="96">
        <f t="shared" ref="G3:G40" ca="1" si="0">IFERROR(NOW()-F3,"")</f>
        <v>0.1405888888912159</v>
      </c>
      <c r="H3" s="95">
        <v>45981.292361111111</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45981.453019444445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45981.453019444445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45981.453019444445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45981.453019444445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45981.453019444445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45981.453019444445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45981.453019444445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45981.453019444445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45981.453019444445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45981.453019444445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45981.453019444445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45981.453019444445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45981.453019444445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45981.453019444445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45981.453019444445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45981.453019444445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45981.453019444445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45981.453019444445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45981.453019444445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45981.453019444445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45981.453019444445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45981.453019444445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45981.453019444445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45981.453019444445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45981.453019444445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45981.453019444445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45981.453019444445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45981.453019444445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45981.453019444445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45981.453019444445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45981.453019444445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45981.453019444445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45981.453019444445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45981.453019444445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45981.453019444445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45981.453019444445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45981.453019444445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45981.453019444445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45981.453019444445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45981.453019444445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45981.453019444445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45981.453019444445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45981.453019444445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45981.453019444445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45981.453019444445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45981.453019444445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45981.453019444445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45981.453019444445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45981.453019444445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45981.453019444445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45981.453019444445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45981.453019444445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45981.453019444445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45981.453019444445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45981.453019444445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45981.453019444445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45981.453019444445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45981.453019444445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45981.453019444445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45981.453019444445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45981.453019444445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45981.453019444445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45981.453019444445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45981.453019444445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45981.453019444445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45981.453019444445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45981.453019444445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45981.453019444445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45981.453019444445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45981.453019444445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45981.453019444445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45981.453019444445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45981.453019444445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45981.453019444445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45981.453019444445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45981.453019444445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45981.453019444445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45981.453019444445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45981.453019444445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45981.453019444445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45981.453019444445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45981.453019444445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45981.453019444445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45981.453019444445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45981.453019444445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45981.453019444445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45981.453019444445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45981.453019444445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45981.453019444445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45981.453019444445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45981.453019444445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45981.453019444445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45981.453019444445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45981.453019444445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45981.453019444445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45981.453019444445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45981.453019444445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45981.453019444445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45981.453019444445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45981.453019444445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45981.453019444445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45981.453019444445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45981.453019444445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45981.453019444445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45981.453019444445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45981.453019444445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45981.453019444445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45981.453019444445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45981.453019444445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45981.453019444445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45981.453019444445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45981.453019444445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45981.453019444445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45981.453019444445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45981.453019444445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45981.453019444445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45981.453019444445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45981.453019444445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45981.453019444445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45981.453019444445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45981.453019444445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45981.453019444445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45981.453019444445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45981.453019444445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45981.453019444445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45981.453019444445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45981.453019444445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45981.453019444445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45981.453019444445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45981.453019444445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45981.453019444445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45981.453019444445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45981.453019444445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45981.453019444445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45981.453019444445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45981.453019444445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45981.453019444445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45981.453019444445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45981.453019444445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45981.453019444445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45981.453019444445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45981.453019444445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45981.453019444445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45981.453019444445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45981.453019444445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45981.453019444445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45981.453019444445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45981.453019444445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45981.453019444445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45981.453019444445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45981.453019444445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45981.453019444445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45981.453019444445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45981.453019444445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45981.453019444445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45981.453019444445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45981.453019444445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45981.453019444445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45981.453019444445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45981.453019444445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45981.453019444445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45981.453019444445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45981.453019444445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45981.453019444445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45981.453019444445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45981.453019444445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45981.453019444445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45981.453019444445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45981.453019444445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45981.453019444445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45981.453019444445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45981.453019444445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45981.453019444445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45981.453019444445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45981.453019444445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45981.453019444445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45981.453019444445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45981.453019444445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45981.453019444445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45981.453019444445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45981.453019444445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45981.453019444445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45981.453019444445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45981.453019444445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45981.453019444445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45981.453019444445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45981.453019444445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45981.453019444445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45981.453019444445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45981.453019444445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45981.453019444445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45981.453019444445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45981.453019444445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45981.453019444445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45981.453019444445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45981.453019444445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45981.453019444445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45981.453019444445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45981.453019444445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45981.453019444445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45981.453019444445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45981.453019444445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45981.453019444445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45981.453019444445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45981.453019444445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45981.453019444445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45981.453019444445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45981.453019444445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45981.453019444445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45981.453019444445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45981.453019444445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45981.453019444445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45981.453019444445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45981.453019444445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45981.453019444445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45981.453019444445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45981.453019444445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45981.453019444445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45981.453019444445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45981.453019444445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45981.453019444445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45981.453019444445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45981.453019444445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45981.453019444445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45981.453019444445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45981.453019444445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45981.453019444445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45981.453019444445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45981.453019444445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45981.453019444445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45981.453019444445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45981.453019444445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45981.453019444445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45981.453019444445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45981.453019444445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45981.453019444445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45981.453019444445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45981.453019444445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45981.453019444445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45981.453019444445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45981.453019444445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45981.453019444445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45981.453019444445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45981.453019444445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45981.453019444445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45981.453019444445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45981.453019444445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45981.453019444445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45981.453019444445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45981.453019444445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45981.453019444445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45981.453019444445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45981.453019444445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45981.453019444445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45981.453019444445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45981.453019444445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45981.453019444445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45981.453019444445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45981.453019444445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45981.453019444445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45981.453019444445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45981.453019444445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45981.453019444445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45981.453019444445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45981.453019444445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45981.453019444445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45981.453019444445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45981.453019444445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45981.453019444445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45981.453019444445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45981.453019444445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45981.453019444445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45981.453019444445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45981.453019444445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45981.453019444445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45981.453019444445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45981.453019444445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45981.453019444445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45981.453019444445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45981.453019444445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45981.453019444445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45981.453019444445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45981.453019444445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45981.453019444445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45981.453019444445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45981.453019444445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45981.453019444445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45981.453019444445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45981.453019444445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45981.453019444445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45981.453019444445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45981.453019444445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45981.453019444445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45981.453019444445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45981.453019444445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45981.453019444445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45981.453019444445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45981.453019444445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45981.453019444445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45981.453019444445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45981.453019444445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45981.453019444445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45981.453019444445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45981.453019444445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45981.453019444445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45981.453019444445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45981.453019444445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45981.453019444445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45981.453019444445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45981.453019444445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45981.453019444445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45981.453019444445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45981.453019444445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45981.453019444445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45981.453019444445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45981.453019444445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45981.453019444445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45981.453019444445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45981.453019444445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45981.453019444445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45981.453019444445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45981.453019444445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45981.453019444445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45981.453019444445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45981.453019444445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45981.453019444445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45981.453019444445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45981.453019444445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45981.453019444445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45981.453019444445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45981.453019444445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45981.453019444445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45981.453019444445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45981.453019444445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45981.453019444445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45981.453019444445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45981.453019444445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45981.453019444445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45981.453019444445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45981.453019444445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45981.453019444445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45981.453019444445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45981.453019444445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45981.453019444445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45981.453019444445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45981.453019444445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45981.453019444445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45981.453019444445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45981.453019444445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45981.453019444445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45981.453019444445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45981.453019444445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45981.453019444445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45981.453019444445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45981.453019444445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45981.453019444445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45981.453019444445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45981.453019444445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45981.453019444445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45981.453019444445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45981.453019444445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45981.453019444445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45981.453019444445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45981.453019444445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45981.453019444445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45981.453019444445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45981.453019444445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45981.453019444445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45981.453019444445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45981.453019444445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45981.453019444445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45981.453019444445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45981.453019444445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45981.453019444445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45981.453019444445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45981.453019444445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45981.453019444445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45981.453019444445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45981.453019444445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45981.453019444445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45981.453019444445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45981.453019444445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45981.453019444445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45981.453019444445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45981.453019444445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45981.453019444445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45981.453019444445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45981.453019444445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45981.453019444445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45981.453019444445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45981.453019444445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45981.453019444445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45981.453019444445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45981.453019444445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45981.453019444445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45981.453019444445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45981.453019444445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45981.453019444445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45981.453019444445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45981.453019444445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45981.453019444445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45981.453019444445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45981.453019444445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45981.453019444445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45981.453019444445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45981.453019444445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45981.453019444445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45981.453019444445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45981.453019444445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45981.453019444445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45981.453019444445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45981.453019444445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45981.453019444445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45981.453019444445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45981.453019444445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45981.453019444445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45981.453019444445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45981.453019444445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45981.453019444445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45981.453019444445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45981.453019444445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45981.453019444445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45981.453019444445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45981.453019444445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45981.453019444445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45981.453019444445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45981.453019444445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45981.453019444445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45981.453019444445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45981.453019444445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45981.453019444445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45981.453019444445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45981.453019444445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45981.453019444445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45981.453019444445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45981.453019444445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45981.453019444445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45981.453019444445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45981.453019444445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45981.453019444445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45981.453019444445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45981.453019444445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45981.453019444445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45981.453019444445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45981.453019444445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45981.453019444445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45981.453019444445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45981.453019444445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45981.453019444445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45981.453019444445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45981.453019444445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45981.453019444445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45981.453019444445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45981.453019444445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45981.453019444445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45981.453019444445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45981.453019444445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45981.453019444445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45981.453019444445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45981.453019444445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45981.453019444445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45981.453019444445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45981.453019444445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45981.453019444445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45981.453019444445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45981.453019444445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45981.453019444445</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4"/>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89.620959259256779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55.264142129628453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32.791908333332685</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3.9382158564840211</v>
      </c>
      <c r="H5" s="128">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1</v>
      </c>
      <c r="D6" s="109" t="s">
        <v>36518</v>
      </c>
      <c r="E6" s="109" t="s">
        <v>39021</v>
      </c>
      <c r="F6" s="128">
        <v>45981.373298611114</v>
      </c>
      <c r="G6" s="111">
        <f ca="1">IFERROR(NOW()-F6,"")</f>
        <v>7.9720833331521135E-2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36021</v>
      </c>
      <c r="E7" s="109" t="s">
        <v>39021</v>
      </c>
      <c r="F7" s="128">
        <v>45981.41777777778</v>
      </c>
      <c r="G7" s="111">
        <f ca="1">IFERROR(NOW()-F7,"")</f>
        <v>3.5241666664660443E-2</v>
      </c>
      <c r="H7" s="128">
        <v>45981.411527777775</v>
      </c>
      <c r="I7" s="109" t="str">
        <f>IFERROR(VLOOKUP(D7,DB!A:F,6,0),"")</f>
        <v>Generator-SG</v>
      </c>
      <c r="J7" s="109" t="str">
        <f>IFERROR(VLOOKUP(D7,DB!A:G,7,0),"")</f>
        <v>Vandalized</v>
      </c>
      <c r="K7" s="109" t="s">
        <v>39126</v>
      </c>
      <c r="L7" s="109" t="str">
        <f>IFERROR(VLOOKUP(D7,DB!A:I,9,0),"")</f>
        <v>Latis</v>
      </c>
    </row>
    <row r="8" spans="1:13">
      <c r="A8" s="109"/>
      <c r="B8" s="109" t="str">
        <f>IFERROR(VLOOKUP(D8,DB!A:K,11,0),"")</f>
        <v/>
      </c>
      <c r="C8" s="109"/>
      <c r="D8" s="109"/>
      <c r="E8" s="109"/>
      <c r="F8" s="109"/>
      <c r="G8" s="111">
        <f ca="1">IFERROR(NOW()-F8,"")</f>
        <v>45981.453019444445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45981.453019444445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45981.453019444445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45981.453019444445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45981.453019444445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45981.453019444445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45981.453019444445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45981.453019444445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45981.453019444445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45981.453019444445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45981.453019444445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45981.453019444445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45981.453019444445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45981.453019444445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45981.453019444445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45981.453019444445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45981.453019444445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45981.453019444445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45981.453019444445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45981.453019444445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45981.453019444445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45981.453019444445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45981.453019444445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45981.453019444445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45981.453019444445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45981.453019444445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45981.453019444445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45981.453019444445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45981.453019444445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45981.453019444445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45981.453019444445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45981.453019444445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45981.453019444445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45981.453019444445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45981.453019444445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45981.453019444445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45981.453019444445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45981.453019444445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45981.453019444445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45981.453019444445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45981.453019444445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45981.453019444445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45981.453019444445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45981.453019444445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45981.453019444445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45981.453019444445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45981.453019444445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45981.453019444445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45981.453019444445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45981.453019444445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45981.453019444445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45981.453019444445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45981.453019444445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45981.453019444445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45981.453019444445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45981.453019444445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45981.453019444445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45981.453019444445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45981.453019444445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45981.453019444445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45981.453019444445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45981.453019444445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45981.453019444445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45981.453019444445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45981.453019444445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45981.453019444445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45981.453019444445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45981.453019444445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45981.453019444445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45981.453019444445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45981.453019444445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45981.453019444445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45981.453019444445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45981.453019444445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45981.453019444445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45981.453019444445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45981.453019444445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45981.453019444445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45981.453019444445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45981.453019444445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45981.453019444445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45981.453019444445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45981.453019444445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45981.453019444445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45981.453019444445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45981.453019444445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45981.453019444445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45981.453019444445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45981.453019444445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45981.453019444445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45981.453019444445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45981.453019444445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45981.453019444445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45981.453019444445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45981.453019444445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45981.453019444445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45981.453019444445</v>
      </c>
      <c r="H104" s="109"/>
      <c r="I104" s="109" t="str">
        <f>IFERROR(VLOOKUP(D104,DB!A:F,6,0),"")</f>
        <v/>
      </c>
      <c r="J104" s="109" t="str">
        <f>IFERROR(VLOOKUP(D104,DB!A:G,7,0),"")</f>
        <v/>
      </c>
      <c r="K104" s="109"/>
      <c r="L104" s="109" t="str">
        <f>IFERROR(VLOOKUP(D104,DB!A:I,9,0),"")</f>
        <v/>
      </c>
    </row>
    <row r="105" spans="1:12">
      <c r="A105" s="131"/>
      <c r="B105" s="131" t="str">
        <f>IFERROR(VLOOKUP(D105,DB!A:K,11,0),"")</f>
        <v/>
      </c>
      <c r="C105" s="131"/>
      <c r="D105" s="131"/>
      <c r="E105" s="131"/>
      <c r="F105" s="132"/>
      <c r="G105" s="111">
        <f ca="1">IFERROR(NOW()-F105,"")</f>
        <v>45981.453019444445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45981.453019444445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45981.453019444445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45981.453019444445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45981.453019444445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45981.453019444445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45981.453019444445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45981.453019444445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45981.453019444445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45981.453019444445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45981.453019444445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45981.453019444445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45981.453019444445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45981.453019444445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45981.453019444445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45981.453019444445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45981.453019444445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45981.453019444445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45981.453019444445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45981.453019444445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45981.453019444445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45981.453019444445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45981.453019444445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45981.453019444445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45981.453019444445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45981.453019444445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45981.453019444445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45981.453019444445</v>
      </c>
      <c r="H132" s="132"/>
      <c r="I132" s="131" t="str">
        <f>IFERROR(VLOOKUP(D132,DB!A:F,6,0),"")</f>
        <v/>
      </c>
      <c r="J132" s="131" t="str">
        <f>IFERROR(VLOOKUP(D132,DB!A:G,7,0),"")</f>
        <v/>
      </c>
      <c r="K132" s="131"/>
      <c r="L132" s="131" t="str">
        <f>IFERROR(VLOOKUP(D132,DB!A:I,9,0),"")</f>
        <v/>
      </c>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29744</v>
      </c>
      <c r="E2" s="109" t="s">
        <v>39021</v>
      </c>
      <c r="F2" s="121">
        <v>45981.419027777774</v>
      </c>
      <c r="G2" s="104">
        <f t="shared" ref="G2:G13" ca="1" si="0">IFERROR(NOW()-F2,"-")</f>
        <v>3.3991666670772247E-2</v>
      </c>
      <c r="H2" s="121">
        <v>45981.419027777774</v>
      </c>
      <c r="I2" s="119" t="str">
        <f>IFERROR(VLOOKUP(D2,DB!A:F,6,0),"")</f>
        <v>SCECO</v>
      </c>
      <c r="J2" s="119" t="str">
        <f>IFERROR(VLOOKUP(D2,DB!A:G,7,0),"")</f>
        <v>Dead+No BB Design</v>
      </c>
      <c r="K2" s="122" t="s">
        <v>39128</v>
      </c>
      <c r="L2" s="123" t="str">
        <f>IFERROR(VLOOKUP(D2,DB!A:I,9,0),"")</f>
        <v>Latis</v>
      </c>
    </row>
    <row r="3" spans="1:16382" ht="31.5" customHeight="1">
      <c r="A3" s="118"/>
      <c r="B3" s="119" t="str">
        <f>IFERROR(VLOOKUP(D3,DB!A:K,11,0),"")</f>
        <v/>
      </c>
      <c r="C3" s="120"/>
      <c r="D3" s="119"/>
      <c r="E3" s="109"/>
      <c r="F3" s="121"/>
      <c r="G3" s="104">
        <f t="shared" ca="1" si="0"/>
        <v>45981.453019444445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45981.453019444445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45981.453019444445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45981.453019444445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45981.453019444445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45981.453019444445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45981.453019444445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45981.453019444445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45981.453019444445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45981.453019444445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45981.453019444445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45981.453019444445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45981.453019444445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45981.453019444445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45981.453019444445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45981.453019444445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45981.453019444445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45981.453019444445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45981.453019444445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45981.453019444445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45981.453019444445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45981.453019444445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45981.453019444445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45981.453019444445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45981.453019444445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45981.453019444445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45981.453019444445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45981.453019444445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45981.453019444445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45981.453019444445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45981.453019444445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45981.453019444445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45981.453019444445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45981.453019444445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45981.453019444445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45981.453019444445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45981.453019444445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45981.453019444445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45981.453019444445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45981.453019444445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45981.453019444445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45981.453019444445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45981.453019444445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45981.453019444445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45981.453019444445</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2025-11-20T07:54:21Z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