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16" documentId="120_S{2AC9BD13-BADA-5192-A53E-5A8FF88502F6}" xr6:coauthVersionLast="47" xr6:coauthVersionMax="47" xr10:uidLastSave="{9DE96EB9-A07F-41BE-B16C-4C96D1762F3A}"/>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7" i="1"/>
  <c r="I8"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<sst xmlns="http://schemas.openxmlformats.org/spreadsheetml/2006/main" count="180276" uniqueCount="39123">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</sst>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32" dataDxfId="31" headerRowBorderDxfId="29" tableBorderDxfId="30" totalsRowBorderDxfId="28">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304.36165613425692</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0.90696863425546326</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45967.310082060183</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45967.310082060183</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45967.310082060183</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45967.310082060183</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45967.310082060183</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45967.310082060183</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45967.310082060183</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45967.310082060183</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45967.310082060183</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45967.310082060183</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45967.310082060183</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45967.310082060183</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45967.310082060183</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45967.310082060183</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45967.310082060183</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45967.310082060183</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45967.310082060183</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45967.310082060183</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45967.310082060183</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45967.310082060183</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45967.310082060183</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45967.310082060183</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45967.310082060183</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45967.310082060183</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45967.310082060183</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45967.310082060183</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45967.310082060183</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45967.310082060183</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45967.310082060183</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45967.310082060183</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45967.310082060183</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45967.310082060183</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45967.310082060183</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45967.310082060183</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45967.310082060183</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45967.310082060183</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45967.310082060183</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45967.310082060183</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45967.310082060183</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45967.310082060183</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45967.310082060183</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45967.310082060183</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45967.310082060183</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45967.310082060183</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45967.310082060183</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45967.310082060183</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45967.310082060183</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45967.310082060183</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45967.310082060183</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45967.310082060183</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45967.310082060183</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45967.310082060183</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45967.310082060183</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45967.310082060183</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45967.310082060183</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45967.310082060183</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45967.310082060183</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45967.310082060183</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45967.310082060183</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45967.310082060183</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45967.310082060183</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45967.310082060183</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45967.310082060183</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45967.310082060183</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45967.310082060183</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45967.310082060183</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45967.310082060183</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45967.310082060183</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45967.310082060183</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45967.310082060183</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45967.310082060183</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45967.310082060183</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45967.310082060183</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45967.310082060183</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45967.310082060183</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45967.310082060183</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45967.310082060183</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45967.310082060183</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45967.310082060183</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45967.310082060183</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45967.310082060183</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45967.310082060183</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45967.310082060183</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45967.310082060183</v>
      </c>
      <c r="H87" s="133"/>
      <c r="I87" s="131" t="str">
        <f>IFERROR(VLOOKUP(D87,DB!A:F,6,0),"")</f>
        <v/>
      </c>
      <c r="J87" s="131" t="str">
        <f>IFERROR(VLOOKUP(D87,DB!A:G,7,0),"")</f>
        <v/>
      </c>
      <c r="K87" s="135"/>
      <c r="L87" s="136" t="str">
        <f>IFERROR(VLOOKUP(D87,DB!A:I,9,0),"")</f>
        <v/>
      </c>
    </row>
    <row r="88" spans="1:12" ht="15" customHeight="1">
      <c r="A88" s="139"/>
      <c r="B88" s="140" t="str">
        <f>IFERROR(VLOOKUP(D88,DB!A:K,11,0),"")</f>
        <v/>
      </c>
      <c r="C88" s="140"/>
      <c r="D88" s="140"/>
      <c r="E88" s="141"/>
      <c r="F88" s="142"/>
      <c r="G88" s="143">
        <f ca="1">IFERROR(NOW()-F88,"")</f>
        <v>45967.310082060183</v>
      </c>
      <c r="H88" s="142"/>
      <c r="I88" s="140" t="str">
        <f>IFERROR(VLOOKUP(D88,DB!A:F,6,0),"")</f>
        <v/>
      </c>
      <c r="J88" s="140" t="str">
        <f>IFERROR(VLOOKUP(D88,DB!A:G,7,0),"")</f>
        <v/>
      </c>
      <c r="K88" s="144"/>
      <c r="L88" s="145" t="str">
        <f>IFERROR(VLOOKUP(D88,DB!A:I,9,0),"")</f>
        <v/>
      </c>
    </row>
  </sheetData>
  <customSheetViews>
    <customSheetView guid="{F6042A99-DD27-4453-835D-0834D95730CC}" filter="1" showAutoFilter="1">
      <pageMargins left="0" right="0" top="0" bottom="0" header="0" footer="0"/>
      <autoFilter ref="B1:M1" xr:uid="{5ABFB8C2-9BB4-495C-892E-B848ED44A77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142.31024409722158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39107</v>
      </c>
      <c r="B4" s="18" t="str">
        <f>IFERROR(VLOOKUP(D4,DB!A:K,11,0),"")</f>
        <v>R2</v>
      </c>
      <c r="C4" s="18">
        <v>1</v>
      </c>
      <c r="D4" s="18" t="s">
        <v>16699</v>
      </c>
      <c r="E4" s="85" t="s">
        <v>39021</v>
      </c>
      <c r="F4" s="112">
        <v>45967.260694444441</v>
      </c>
      <c r="G4" s="113">
        <f ca="1">IFERROR(NOW()-F4,"-")</f>
        <v>4.9387615741579793E-2</v>
      </c>
      <c r="H4" s="112">
        <v>45967.253055555557</v>
      </c>
      <c r="I4" s="18" t="str">
        <f>IFERROR(VLOOKUP(D4,DB!A:F,6,0),"")</f>
        <v>SCECO</v>
      </c>
      <c r="J4" s="18" t="str">
        <f>IFERROR(VLOOKUP(D4,DB!A:G,7,0),"")</f>
        <v>Good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9"/>
      <c r="E5" s="111"/>
      <c r="F5" s="112"/>
      <c r="G5" s="113">
        <f ca="1">IFERROR(NOW()-F5,"-")</f>
        <v>45967.310082060183</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45967.310082060183</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45967.310082060183</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45967.310082060183</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45967.310082060183</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45967.310082060183</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45967.310082060183</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45967.310082060183</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45967.310082060183</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45967.310082060183</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45967.310082060183</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45967.310082060183</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45967.310082060183</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45967.310082060183</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45967.310082060183</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45967.310082060183</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45967.310082060183</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45967.310082060183</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45967.310082060183</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45967.310082060183</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45967.310082060183</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45967.310082060183</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45967.310082060183</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45967.310082060183</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45967.310082060183</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45967.310082060183</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45967.310082060183</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45967.310082060183</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45967.310082060183</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45967.310082060183</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45967.310082060183</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45967.310082060183</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45967.310082060183</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45967.310082060183</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45967.310082060183</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45967.310082060183</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45967.310082060183</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45967.310082060183</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45967.310082060183</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45967.310082060183</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45967.310082060183</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45967.310082060183</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45967.310082060183</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45967.310082060183</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45967.310082060183</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45967.310082060183</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45967.310082060183</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45967.310082060183</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45967.310082060183</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45967.310082060183</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45967.310082060183</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45967.310082060183</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45967.310082060183</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45967.310082060183</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45967.310082060183</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45967.310082060183</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45967.310082060183</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45967.310082060183</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45967.310082060183</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45967.310082060183</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45967.310082060183</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45967.310082060183</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45967.310082060183</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45967.310082060183</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45967.310082060183</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45967.310082060183</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45967.310082060183</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45967.310082060183</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45967.310082060183</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45967.310082060183</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45967.310082060183</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45967.310082060183</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45967.310082060183</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45967.310082060183</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45967.310082060183</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45967.310082060183</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45967.310082060183</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45967.310082060183</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45967.310082060183</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45967.310082060183</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45967.310082060183</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45967.310082060183</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45967.310082060183</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45967.310082060183</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45967.310082060183</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45967.310082060183</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45967.310082060183</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45967.310082060183</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45967.310082060183</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45967.310082060183</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45967.310082060183</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24863</v>
      </c>
      <c r="E2" s="18"/>
      <c r="F2" s="20"/>
      <c r="G2" s="21">
        <f t="shared" ref="G2:G25" ca="1" si="0">IFERROR(NOW()-F2,"-")</f>
        <v>45967.310082060183</v>
      </c>
      <c r="H2" s="22"/>
      <c r="I2" s="19" t="str">
        <f>IFERROR(VLOOKUP(D2,DB!A:F,6,0),"")</f>
        <v>SCECO+STB</v>
      </c>
      <c r="J2" s="18" t="str">
        <f>IFERROR(VLOOKUP(D2,DB!A:G,7,0),"")</f>
        <v>weak</v>
      </c>
      <c r="K2" s="45"/>
      <c r="L2" s="23" t="str">
        <f>IFERROR(VLOOKUP(D2,DB!A:I,9,0),"")</f>
        <v>Latis</v>
      </c>
    </row>
    <row r="3" spans="1:13" ht="15" customHeight="1">
      <c r="A3" s="19"/>
      <c r="B3" s="61" t="str">
        <f>IFERROR(VLOOKUP(D3,DB!A:K,11,0),"")</f>
        <v/>
      </c>
      <c r="C3" s="18"/>
      <c r="D3" s="18"/>
      <c r="E3" s="18"/>
      <c r="F3" s="20"/>
      <c r="G3" s="21">
        <f t="shared" ca="1" si="0"/>
        <v>45967.310082060183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45967.310082060183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45967.310082060183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45967.310082060183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45967.310082060183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45967.310082060183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45967.310082060183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45967.310082060183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45967.310082060183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45967.310082060183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45967.310082060183</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45967.310082060183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45967.310082060183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45967.310082060183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45967.310082060183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45967.310082060183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45967.310082060183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45967.310082060183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45967.310082060183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45967.310082060183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45967.310082060183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45967.310082060183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45967.310082060183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45967.310082060183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45967.310082060183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45967.310082060183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45967.310082060183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45967.310082060183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45967.310082060183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45967.310082060183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45967.310082060183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45967.310082060183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45967.310082060183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45967.310082060183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45967.310082060183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45967.310082060183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45967.310082060183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45967.310082060183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45967.310082060183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45967.310082060183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45967.310082060183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45967.310082060183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45967.310082060183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45967.310082060183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45967.310082060183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45967.310082060183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45967.310082060183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45967.310082060183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45967.310082060183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45967.310082060183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45967.310082060183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45967.310082060183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45967.310082060183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45967.310082060183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45967.310082060183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45967.310082060183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45967.310082060183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45967.310082060183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45967.310082060183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45967.310082060183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45967.310082060183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45967.310082060183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45967.310082060183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45967.310082060183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45967.310082060183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45967.310082060183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45967.310082060183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45967.310082060183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45967.310082060183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45967.310082060183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45967.310082060183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45967.310082060183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45967.310082060183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45967.310082060183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45967.310082060183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45967.310082060183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45967.310082060183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45967.310082060183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45967.310082060183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45967.310082060183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45967.310082060183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45967.310082060183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45967.310082060183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45967.310082060183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45967.310082060183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45967.310082060183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45967.310082060183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45967.310082060183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45967.310082060183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45967.310082060183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45967.310082060183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45967.310082060183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45967.310082060183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45967.310082060183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45967.310082060183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45967.310082060183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45967.310082060183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45967.310082060183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45967.310082060183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45967.310082060183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45967.310082060183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45967.310082060183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45967.310082060183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45967.310082060183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45967.310082060183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45967.310082060183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45967.310082060183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45967.310082060183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45967.310082060183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45967.310082060183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45967.310082060183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45967.310082060183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45967.310082060183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45967.310082060183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45967.310082060183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45967.310082060183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45967.310082060183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45967.310082060183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45967.310082060183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45967.310082060183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45967.310082060183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45967.310082060183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45967.310082060183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45967.310082060183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45967.310082060183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45967.310082060183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45967.310082060183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45967.310082060183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45967.310082060183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45967.310082060183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45967.310082060183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45967.310082060183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45967.310082060183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45967.310082060183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45967.310082060183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45967.310082060183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45967.310082060183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45967.310082060183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45967.310082060183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45967.310082060183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45967.310082060183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45967.310082060183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45967.310082060183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45967.310082060183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45967.310082060183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45967.310082060183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45967.310082060183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45967.310082060183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45967.310082060183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45967.310082060183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45967.310082060183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45967.310082060183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45967.310082060183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45967.310082060183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45967.310082060183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45967.310082060183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45967.310082060183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45967.310082060183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45967.310082060183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45967.310082060183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45967.310082060183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45967.310082060183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45967.310082060183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45967.310082060183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45967.310082060183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45967.310082060183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45967.310082060183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45967.310082060183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45967.310082060183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45967.310082060183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45967.310082060183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45967.310082060183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45967.310082060183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45967.310082060183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45967.310082060183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45967.310082060183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45967.310082060183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45967.310082060183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45967.310082060183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45967.310082060183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45967.310082060183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45967.310082060183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45967.310082060183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45967.310082060183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45967.310082060183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45967.310082060183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45967.310082060183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45967.310082060183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45967.310082060183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45967.310082060183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45967.310082060183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45967.310082060183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45967.310082060183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45967.310082060183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45967.310082060183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45967.310082060183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45967.310082060183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45967.310082060183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45967.310082060183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45967.310082060183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45967.310082060183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45967.310082060183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45967.310082060183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45967.310082060183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45967.310082060183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45967.310082060183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45967.310082060183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45967.310082060183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45967.310082060183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45967.310082060183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45967.310082060183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45967.310082060183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45967.310082060183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45967.310082060183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45967.310082060183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45967.310082060183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45967.310082060183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45967.310082060183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45967.310082060183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45967.310082060183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45967.310082060183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45967.310082060183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45967.310082060183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45967.310082060183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45967.310082060183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45967.310082060183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45967.310082060183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45967.310082060183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45967.310082060183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45967.310082060183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45967.310082060183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45967.310082060183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45967.310082060183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45967.310082060183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45967.310082060183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45967.310082060183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45967.310082060183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45967.310082060183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45967.310082060183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45967.310082060183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45967.310082060183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45967.310082060183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45967.310082060183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45967.310082060183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45967.310082060183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45967.310082060183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45967.310082060183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45967.310082060183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45967.310082060183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45967.310082060183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45967.310082060183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45967.310082060183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45967.310082060183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45967.310082060183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45967.310082060183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45967.310082060183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45967.310082060183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45967.310082060183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45967.310082060183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45967.310082060183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45967.310082060183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45967.310082060183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45967.310082060183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45967.310082060183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45967.310082060183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45967.310082060183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45967.310082060183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45967.310082060183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45967.310082060183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45967.310082060183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45967.310082060183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45967.310082060183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45967.310082060183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45967.310082060183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45967.310082060183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45967.310082060183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45967.310082060183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45967.310082060183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45967.310082060183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45967.310082060183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45967.310082060183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45967.310082060183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45967.310082060183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45967.310082060183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45967.310082060183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45967.310082060183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45967.310082060183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45967.310082060183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45967.310082060183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45967.310082060183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45967.310082060183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45967.310082060183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45967.310082060183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45967.310082060183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45967.310082060183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45967.310082060183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45967.310082060183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45967.310082060183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45967.310082060183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45967.310082060183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45967.310082060183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45967.310082060183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45967.310082060183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45967.310082060183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45967.310082060183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45967.310082060183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45967.310082060183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45967.310082060183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45967.310082060183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45967.310082060183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45967.310082060183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45967.310082060183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45967.310082060183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45967.310082060183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45967.310082060183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45967.310082060183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45967.310082060183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45967.310082060183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45967.310082060183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45967.310082060183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45967.310082060183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45967.310082060183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45967.310082060183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45967.310082060183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45967.310082060183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45967.310082060183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45967.310082060183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45967.310082060183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45967.310082060183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45967.310082060183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45967.310082060183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45967.310082060183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45967.310082060183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45967.310082060183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45967.310082060183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45967.310082060183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45967.310082060183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45967.310082060183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45967.310082060183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45967.310082060183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45967.310082060183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45967.310082060183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45967.310082060183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45967.310082060183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45967.310082060183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45967.310082060183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45967.310082060183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45967.310082060183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45967.310082060183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45967.310082060183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45967.310082060183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45967.310082060183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45967.310082060183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45967.310082060183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45967.310082060183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45967.310082060183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45967.310082060183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45967.310082060183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45967.310082060183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45967.310082060183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45967.310082060183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45967.310082060183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45967.310082060183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45967.310082060183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45967.310082060183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45967.310082060183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45967.310082060183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45967.310082060183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45967.310082060183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45967.310082060183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45967.310082060183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45967.310082060183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45967.310082060183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45967.310082060183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45967.310082060183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45967.310082060183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45967.310082060183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45967.310082060183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45967.310082060183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45967.310082060183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45967.310082060183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45967.310082060183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45967.310082060183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45967.310082060183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45967.310082060183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45967.310082060183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45967.310082060183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45967.310082060183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45967.310082060183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45967.310082060183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45967.310082060183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45967.310082060183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45967.310082060183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45967.310082060183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45967.310082060183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45967.310082060183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45967.310082060183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45967.310082060183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45967.310082060183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45967.310082060183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45967.310082060183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45967.310082060183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45967.310082060183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45967.310082060183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45967.310082060183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45967.310082060183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45967.310082060183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45967.310082060183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45967.310082060183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45967.310082060183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45967.310082060183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45967.310082060183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45967.310082060183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45967.310082060183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45967.310082060183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45967.310082060183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45967.310082060183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45967.310082060183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45967.310082060183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45967.310082060183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45967.310082060183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45967.310082060183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45967.310082060183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45967.310082060183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45967.310082060183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45967.310082060183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45967.310082060183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45967.310082060183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45967.310082060183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45967.310082060183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45967.310082060183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45967.310082060183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45967.310082060183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45967.310082060183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45967.310082060183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45967.310082060183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45967.310082060183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45967.310082060183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45967.310082060183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45967.310082060183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45967.310082060183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45967.310082060183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45967.310082060183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45967.310082060183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45967.310082060183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45967.310082060183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45967.310082060183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45967.310082060183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45967.310082060183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45967.310082060183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45967.310082060183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45967.310082060183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45967.310082060183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45967.310082060183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45967.310082060183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45967.310082060183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45967.310082060183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45967.310082060183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45967.310082060183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45967.310082060183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45967.310082060183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45967.310082060183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45967.310082060183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45967.310082060183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45967.310082060183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45967.310082060183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45967.310082060183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45967.310082060183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45967.310082060183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45967.310082060183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45967.310082060183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45967.310082060183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45967.310082060183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45967.310082060183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45967.310082060183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45967.310082060183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45967.310082060183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45967.310082060183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45967.310082060183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45967.310082060183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45967.310082060183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45967.310082060183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45967.310082060183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45967.310082060183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45967.310082060183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45967.310082060183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45967.310082060183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45967.310082060183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45967.310082060183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45967.310082060183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45967.310082060183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45967.310082060183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45967.310082060183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45967.310082060183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45967.310082060183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45967.310082060183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45967.310082060183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45967.310082060183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45967.310082060183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45967.310082060183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45967.310082060183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45967.310082060183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45967.310082060183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45967.310082060183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45967.310082060183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45967.310082060183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45967.310082060183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45967.310082060183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45967.310082060183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45967.310082060183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45967.310082060183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45967.310082060183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45967.310082060183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45967.310082060183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45967.310082060183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45967.310082060183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45967.310082060183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45967.310082060183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45967.310082060183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45967.310082060183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45967.310082060183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45967.310082060183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45967.310082060183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45967.310082060183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45967.310082060183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45967.310082060183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45967.310082060183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45967.310082060183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45967.310082060183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45967.310082060183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45967.310082060183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45967.310082060183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45967.310082060183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45967.310082060183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45967.310082060183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45967.310082060183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45967.310082060183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45967.310082060183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45967.310082060183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45967.310082060183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45967.310082060183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45967.310082060183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45967.310082060183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45967.310082060183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45967.310082060183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45967.310082060183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45967.310082060183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45967.310082060183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45967.310082060183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45967.310082060183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45967.310082060183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45967.310082060183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45967.310082060183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45967.310082060183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45967.310082060183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45967.310082060183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45967.310082060183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45967.310082060183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45967.310082060183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45967.310082060183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45967.310082060183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45967.310082060183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45967.310082060183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45967.310082060183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45967.310082060183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45967.310082060183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45967.310082060183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45967.310082060183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45967.310082060183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45967.310082060183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45967.310082060183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45967.310082060183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45967.310082060183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45967.310082060183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45967.310082060183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45967.310082060183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45967.310082060183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45967.310082060183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45967.310082060183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45967.310082060183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45967.310082060183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45967.310082060183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45967.310082060183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45967.310082060183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45967.310082060183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45967.310082060183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45967.310082060183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45967.310082060183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45967.310082060183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45967.310082060183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45967.310082060183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45967.310082060183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45967.310082060183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45967.310082060183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45967.310082060183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45967.310082060183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45967.310082060183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45967.310082060183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45967.310082060183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45967.310082060183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45967.310082060183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45967.310082060183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45967.310082060183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45967.310082060183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45967.310082060183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45967.310082060183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45967.310082060183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45967.310082060183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45967.310082060183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45967.310082060183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45967.310082060183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45967.310082060183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45967.310082060183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45967.310082060183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45967.310082060183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45967.310082060183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45967.310082060183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45967.310082060183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45967.310082060183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45967.310082060183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45967.310082060183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45967.310082060183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45967.310082060183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45967.310082060183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45967.310082060183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45967.310082060183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45967.310082060183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45967.310082060183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45967.310082060183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45967.310082060183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45967.310082060183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45967.310082060183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45967.310082060183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45967.310082060183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45967.310082060183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45967.310082060183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45967.310082060183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45967.310082060183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45967.310082060183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45967.310082060183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45967.310082060183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45967.310082060183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45967.310082060183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45967.310082060183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45967.310082060183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45967.310082060183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45967.310082060183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45967.310082060183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45967.310082060183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45967.310082060183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45967.310082060183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45967.310082060183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45967.310082060183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45967.310082060183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45967.310082060183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45967.310082060183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45967.310082060183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45967.310082060183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45967.310082060183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45967.310082060183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45967.310082060183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45967.310082060183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45967.310082060183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45967.310082060183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45967.310082060183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45967.310082060183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45967.310082060183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45967.310082060183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45967.310082060183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45967.310082060183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45967.310082060183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45967.310082060183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45967.310082060183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45967.310082060183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45967.310082060183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45967.310082060183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45967.310082060183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45967.310082060183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45967.310082060183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45967.310082060183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45967.310082060183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45967.310082060183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45967.310082060183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45967.310082060183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45967.310082060183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45967.310082060183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45967.310082060183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45967.310082060183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45967.310082060183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45967.310082060183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45967.310082060183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45967.310082060183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45967.310082060183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45967.310082060183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45967.310082060183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45967.310082060183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45967.310082060183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45967.310082060183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45967.310082060183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45967.310082060183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45967.310082060183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45967.310082060183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45967.310082060183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45967.310082060183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45967.310082060183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45967.310082060183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45967.310082060183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45967.310082060183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45967.310082060183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45967.310082060183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45967.310082060183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45967.310082060183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45967.310082060183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45967.310082060183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45967.310082060183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45967.310082060183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45967.310082060183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45967.310082060183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45967.310082060183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45967.310082060183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45967.310082060183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45967.310082060183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45967.310082060183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45967.310082060183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45967.310082060183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45967.310082060183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45967.310082060183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45967.310082060183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45967.310082060183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45967.310082060183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45967.310082060183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45967.310082060183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45967.310082060183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45967.310082060183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45967.310082060183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45967.310082060183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45967.310082060183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45967.310082060183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45967.310082060183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45967.310082060183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45967.310082060183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45967.310082060183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45967.310082060183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45967.310082060183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45967.310082060183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45967.310082060183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45967.310082060183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45967.310082060183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45967.310082060183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45967.310082060183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45967.310082060183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45967.310082060183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45967.310082060183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45967.310082060183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45967.310082060183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45967.310082060183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45967.310082060183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45967.310082060183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45967.310082060183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45967.310082060183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45967.310082060183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45967.310082060183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45967.310082060183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45967.310082060183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45967.310082060183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45967.310082060183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45967.310082060183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45967.310082060183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45967.310082060183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45967.310082060183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45967.310082060183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45967.310082060183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45967.310082060183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45967.310082060183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45967.310082060183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45967.310082060183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45967.310082060183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45967.310082060183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45967.310082060183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45967.310082060183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45967.310082060183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45967.310082060183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45967.310082060183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45967.310082060183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45967.310082060183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45967.310082060183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45967.310082060183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45967.310082060183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45967.310082060183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45967.310082060183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45967.310082060183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45967.310082060183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45967.310082060183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45967.310082060183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45967.310082060183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45967.310082060183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45967.310082060183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45967.310082060183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45967.310082060183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45967.310082060183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45967.310082060183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45967.310082060183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45967.310082060183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45967.310082060183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45967.310082060183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45967.310082060183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45967.310082060183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45967.310082060183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45967.310082060183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45967.310082060183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45967.310082060183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45967.310082060183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45967.310082060183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45967.310082060183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45967.310082060183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45967.310082060183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45967.310082060183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45967.310082060183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45967.310082060183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45967.310082060183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45967.310082060183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45967.310082060183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45967.310082060183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45967.310082060183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45967.310082060183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45967.310082060183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45967.310082060183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45967.310082060183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45967.310082060183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45967.310082060183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45967.310082060183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45967.310082060183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45967.310082060183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45967.310082060183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45967.310082060183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45967.310082060183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45967.310082060183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45967.310082060183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45967.310082060183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45967.310082060183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45967.310082060183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45967.310082060183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45967.310082060183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45967.310082060183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45967.310082060183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45967.310082060183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45967.310082060183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45967.310082060183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45967.310082060183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45967.310082060183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45967.310082060183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45967.310082060183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45967.310082060183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45967.310082060183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45967.310082060183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45967.310082060183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45967.310082060183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45967.310082060183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45967.310082060183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45967.310082060183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45967.310082060183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45967.310082060183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45967.310082060183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45967.310082060183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45967.310082060183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45967.310082060183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45967.310082060183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45967.310082060183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45967.310082060183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45967.310082060183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45967.310082060183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45967.310082060183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45967.310082060183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45967.310082060183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45967.310082060183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45967.310082060183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45967.310082060183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45967.310082060183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45967.310082060183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45967.310082060183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45967.310082060183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45967.310082060183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45967.310082060183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45967.310082060183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45967.310082060183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45967.310082060183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45967.310082060183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45967.310082060183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45967.310082060183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45967.310082060183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45967.310082060183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45967.310082060183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45967.310082060183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45967.310082060183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45967.310082060183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45967.310082060183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45967.310082060183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45967.310082060183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45967.310082060183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45967.310082060183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45967.310082060183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45967.310082060183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45967.310082060183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45967.310082060183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45967.310082060183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45967.310082060183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45967.310082060183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45967.310082060183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45967.310082060183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45967.310082060183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45967.310082060183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45967.310082060183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45967.310082060183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45967.310082060183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45967.310082060183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45967.310082060183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45967.310082060183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45967.310082060183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45967.310082060183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45967.310082060183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45967.310082060183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45967.310082060183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45967.310082060183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45967.310082060183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45967.310082060183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45967.310082060183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45967.310082060183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45967.310082060183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45967.310082060183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45967.310082060183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45967.310082060183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45967.310082060183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45967.310082060183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45967.310082060183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45967.310082060183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45967.310082060183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45967.310082060183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45967.310082060183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45967.310082060183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45967.310082060183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45967.310082060183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45967.310082060183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45967.310082060183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45967.310082060183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45967.310082060183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45967.310082060183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45967.310082060183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45967.310082060183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45967.310082060183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45967.310082060183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45967.310082060183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45967.310082060183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45967.310082060183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45967.310082060183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45967.310082060183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45967.310082060183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45967.310082060183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45967.310082060183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45967.310082060183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45967.310082060183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45967.310082060183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45967.310082060183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45967.310082060183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45967.310082060183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45967.310082060183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45967.310082060183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45967.310082060183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45967.310082060183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45967.310082060183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45967.310082060183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45967.310082060183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45967.310082060183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45967.310082060183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45967.310082060183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45967.310082060183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45967.310082060183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45967.310082060183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45967.310082060183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45967.310082060183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45967.310082060183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45967.310082060183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45967.310082060183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45967.310082060183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45967.310082060183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45967.310082060183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45967.310082060183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45967.310082060183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45967.310082060183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45967.310082060183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45967.310082060183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45967.310082060183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45967.310082060183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45967.310082060183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45967.310082060183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45967.310082060183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45967.310082060183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45967.310082060183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45967.310082060183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45967.310082060183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45967.310082060183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45967.310082060183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45967.310082060183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45967.310082060183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45967.310082060183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45967.310082060183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45967.310082060183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45967.310082060183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45967.310082060183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45967.310082060183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45967.310082060183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45967.310082060183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45967.310082060183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45967.310082060183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45967.310082060183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45967.310082060183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45967.310082060183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45967.310082060183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45967.310082060183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45967.310082060183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45967.310082060183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45967.310082060183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45967.310082060183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45967.310082060183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45967.310082060183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45967.310082060183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45967.310082060183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45967.310082060183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45967.310082060183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45967.310082060183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45967.310082060183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45967.310082060183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45967.310082060183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45967.310082060183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45967.310082060183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45967.310082060183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45967.310082060183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45967.310082060183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45967.310082060183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45967.310082060183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45967.310082060183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45967.310082060183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45967.310082060183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45967.310082060183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45967.310082060183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45967.310082060183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45967.310082060183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45967.310082060183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45967.310082060183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45967.310082060183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45967.310082060183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45967.310082060183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45967.310082060183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45967.310082060183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45967.310082060183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45967.310082060183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45967.310082060183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45967.310082060183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45967.310082060183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45967.310082060183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45967.310082060183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45967.310082060183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45967.310082060183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263.82936446758686</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0.52658668981166556</v>
      </c>
      <c r="H3" s="120">
        <v>45966.777777777781</v>
      </c>
      <c r="I3" s="116" t="str">
        <f>IFERROR(VLOOKUP(D3,DB!A:F,6,0),"")</f>
        <v>Generator-SG</v>
      </c>
      <c r="J3" s="116" t="str">
        <f>IFERROR(VLOOKUP(D3,DB!A:G,7,0),"")</f>
        <v>Dead</v>
      </c>
      <c r="K3" s="122" t="s">
        <v>39114</v>
      </c>
      <c r="L3" s="118" t="str">
        <f>IFERROR(VLOOKUP(D3,DB!A:I,9,0),"")</f>
        <v>Latis</v>
      </c>
    </row>
    <row r="4" spans="1:16" ht="15" customHeight="1">
      <c r="A4" s="116"/>
      <c r="B4" s="116" t="str">
        <f>IFERROR(VLOOKUP(D4,DB!A:K,11,0),"")</f>
        <v/>
      </c>
      <c r="C4" s="117"/>
      <c r="D4" s="92"/>
      <c r="E4" s="95"/>
      <c r="F4" s="120"/>
      <c r="G4" s="121">
        <f ca="1">IFERROR(NOW()-F4,"")</f>
        <v>45967.310082060183</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45967.310082060183</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45967.310082060183</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45967.310082060183</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45967.310082060183</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45967.310082060183</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45967.310082060183</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45967.310082060183</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45967.310082060183</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45967.310082060183</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45967.310082060183</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45967.310082060183</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45967.310082060183</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45967.310082060183</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45967.310082060183</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45967.310082060183</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45967.310082060183</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45967.310082060183</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45967.310082060183</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45967.310082060183</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45967.310082060183</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45967.310082060183</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45967.310082060183</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45967.310082060183</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45967.310082060183</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45967.310082060183</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45967.310082060183</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45967.310082060183</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45967.310082060183</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45967.310082060183</v>
      </c>
      <c r="H33" s="120"/>
      <c r="I33" s="116" t="str">
        <f>IFERROR(VLOOKUP(D33,DB!A:F,6,0),"")</f>
        <v/>
      </c>
      <c r="J33" s="116" t="str">
        <f>IFERROR(VLOOKUP(D33,DB!A:G,7,0),"")</f>
        <v/>
      </c>
      <c r="K33" s="122"/>
      <c r="L33" s="118" t="str">
        <f>IFERROR(VLOOKUP(D33,DB!A:I,9,0),"")</f>
        <v/>
      </c>
    </row>
    <row r="34" spans="1:12" ht="15" customHeight="1">
      <c r="A34" s="123"/>
      <c r="B34" s="123" t="str">
        <f>IFERROR(VLOOKUP(D34,DB!A:K,11,0),"")</f>
        <v/>
      </c>
      <c r="C34" s="124"/>
      <c r="D34" s="125"/>
      <c r="E34" s="126"/>
      <c r="F34" s="127"/>
      <c r="G34" s="128">
        <f ca="1">IFERROR(NOW()-F34,"")</f>
        <v>45967.310082060183</v>
      </c>
      <c r="H34" s="127"/>
      <c r="I34" s="123" t="str">
        <f>IFERROR(VLOOKUP(D34,DB!A:F,6,0),"")</f>
        <v/>
      </c>
      <c r="J34" s="123" t="str">
        <f>IFERROR(VLOOKUP(D34,DB!A:G,7,0),"")</f>
        <v/>
      </c>
      <c r="K34" s="129"/>
      <c r="L34" s="125" t="str">
        <f>IFERROR(VLOOKUP(D34,DB!A:I,9,0),"")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6" sqref="F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39115</v>
      </c>
      <c r="B2" s="37" t="str">
        <f>IFERROR(VLOOKUP(D2,DB!A:K,11,0),"")</f>
        <v>R5</v>
      </c>
      <c r="C2" s="37">
        <v>3</v>
      </c>
      <c r="D2" s="115" t="s">
        <v>36011</v>
      </c>
      <c r="E2" s="37" t="s">
        <v>39021</v>
      </c>
      <c r="F2" s="38">
        <v>45891.832060185188</v>
      </c>
      <c r="G2" s="138">
        <f ca="1">IFERROR(NOW()-F2,"")</f>
        <v>75.478021527771489</v>
      </c>
      <c r="H2" s="38">
        <v>45891.790393518517</v>
      </c>
      <c r="I2" s="37" t="str">
        <f>IFERROR(VLOOKUP(D2,DB!A:F,6,0),"")</f>
        <v>Generator-SG</v>
      </c>
      <c r="J2" s="37" t="str">
        <f>IFERROR(VLOOKUP(D2,DB!A:G,7,0),"")</f>
        <v>Vandalized</v>
      </c>
      <c r="K2" s="37" t="s">
        <v>39116</v>
      </c>
      <c r="L2" s="37" t="str">
        <f>IFERROR(VLOOKUP(D2,DB!A:I,9,0),"")</f>
        <v>Latis</v>
      </c>
      <c r="M2" s="114"/>
    </row>
    <row r="3" spans="1:13" ht="30.75">
      <c r="A3" s="37" t="s">
        <v>39117</v>
      </c>
      <c r="B3" s="37" t="str">
        <f>IFERROR(VLOOKUP(D3,DB!A:K,11,0),"")</f>
        <v>R5</v>
      </c>
      <c r="C3" s="37">
        <v>1</v>
      </c>
      <c r="D3" s="37" t="s">
        <v>33268</v>
      </c>
      <c r="E3" s="37" t="s">
        <v>39102</v>
      </c>
      <c r="F3" s="38">
        <v>45926.188877314817</v>
      </c>
      <c r="G3" s="138">
        <f t="shared" ref="G3" ca="1" si="0">IFERROR(NOW()-F3,"")</f>
        <v>41.121204745366413</v>
      </c>
      <c r="H3" s="38">
        <v>45926.158159722225</v>
      </c>
      <c r="I3" s="37" t="str">
        <f>IFERROR(VLOOKUP(D3,DB!A:F,6,0),"")</f>
        <v>SCECO</v>
      </c>
      <c r="J3" s="37" t="str">
        <f>IFERROR(VLOOKUP(D3,DB!A:G,7,0),"")</f>
        <v>Good</v>
      </c>
      <c r="K3" s="37" t="s">
        <v>39118</v>
      </c>
      <c r="L3" s="37" t="str">
        <f>IFERROR(VLOOKUP(D3,DB!A:I,9,0),"")</f>
        <v>Latis</v>
      </c>
      <c r="M3" s="114"/>
    </row>
    <row r="4" spans="1:13" ht="48" customHeight="1">
      <c r="A4" s="146" t="s">
        <v>39119</v>
      </c>
      <c r="B4" s="146" t="str">
        <f>IFERROR(VLOOKUP(D4,DB!A:K,11,0),"")</f>
        <v>R5</v>
      </c>
      <c r="C4" s="146">
        <v>1</v>
      </c>
      <c r="D4" s="146" t="s">
        <v>34758</v>
      </c>
      <c r="E4" s="146" t="s">
        <v>39102</v>
      </c>
      <c r="F4" s="147">
        <v>45948.661111111112</v>
      </c>
      <c r="G4" s="148">
        <f ca="1">IFERROR(NOW()-F4,"")</f>
        <v>18.648970949070645</v>
      </c>
      <c r="H4" s="147">
        <v>45948.661111111112</v>
      </c>
      <c r="I4" s="146" t="str">
        <f>IFERROR(VLOOKUP(D4,DB!A:F,6,0),"")</f>
        <v>SCECO</v>
      </c>
      <c r="J4" s="146" t="str">
        <f>IFERROR(VLOOKUP(D4,DB!A:G,7,0),"")</f>
        <v>Dead</v>
      </c>
      <c r="K4" s="146" t="s">
        <v>39120</v>
      </c>
      <c r="L4" s="146" t="str">
        <f>IFERROR(VLOOKUP(D4,DB!A:I,9,0),"")</f>
        <v>Latis</v>
      </c>
    </row>
    <row r="5" spans="1:13" ht="15">
      <c r="A5" s="146" t="s">
        <v>39121</v>
      </c>
      <c r="B5" s="146" t="str">
        <f>IFERROR(VLOOKUP(D5,DB!A:K,11,0),"")</f>
        <v>R5</v>
      </c>
      <c r="C5" s="146">
        <v>1</v>
      </c>
      <c r="D5" s="146" t="s">
        <v>32330</v>
      </c>
      <c r="E5" s="146" t="s">
        <v>39021</v>
      </c>
      <c r="F5" s="147">
        <v>45966.952418981484</v>
      </c>
      <c r="G5" s="148">
        <f ca="1">IFERROR(NOW()-F5,"")</f>
        <v>0.35766307869926095</v>
      </c>
      <c r="H5" s="147">
        <v>45966.946793981479</v>
      </c>
      <c r="I5" s="146" t="str">
        <f>IFERROR(VLOOKUP(D5,DB!A:F,6,0),"")</f>
        <v>SCECO</v>
      </c>
      <c r="J5" s="146" t="str">
        <f>IFERROR(VLOOKUP(D5,DB!A:G,7,0),"")</f>
        <v>Dead</v>
      </c>
      <c r="K5" s="146" t="s">
        <v>39122</v>
      </c>
      <c r="L5" s="146" t="str">
        <f>IFERROR(VLOOKUP(D5,DB!A:I,9,0),"")</f>
        <v>Latis</v>
      </c>
    </row>
    <row r="6" spans="1:13" ht="15">
      <c r="A6" s="146"/>
      <c r="B6" s="146" t="str">
        <f>IFERROR(VLOOKUP(D6,DB!A:K,11,0),"")</f>
        <v/>
      </c>
      <c r="C6" s="146"/>
      <c r="D6" s="146"/>
      <c r="E6" s="146"/>
      <c r="F6" s="147"/>
      <c r="G6" s="148">
        <f ca="1">IFERROR(NOW()-F6,"")</f>
        <v>45967.310082060183</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45967.310082060183</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45967.310082060183</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45967.310082060183</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45967.310082060183</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45967.310082060183</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45967.310082060183</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45967.310082060183</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45967.310082060183</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45967.310082060183</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45967.310082060183</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45967.310082060183</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45967.310082060183</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45967.310082060183</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45967.310082060183</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45967.310082060183</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45967.310082060183</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45967.310082060183</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45967.310082060183</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45967.310082060183</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45967.310082060183</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45967.310082060183</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45967.310082060183</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45967.310082060183</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45967.310082060183</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45967.310082060183</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45967.310082060183</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45967.310082060183</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45967.310082060183</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45967.310082060183</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45967.310082060183</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45967.310082060183</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45967.310082060183</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45967.310082060183</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45967.310082060183</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45967.310082060183</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45967.310082060183</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45967.310082060183</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45967.310082060183</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45967.310082060183</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45967.310082060183</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45967.310082060183</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45967.310082060183</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45967.310082060183</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45967.310082060183</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45967.310082060183</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45967.310082060183</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45967.310082060183</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45967.310082060183</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45967.310082060183</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45967.310082060183</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45967.310082060183</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45967.310082060183</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45967.310082060183</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45967.310082060183</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45967.310082060183</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45967.310082060183</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45967.310082060183</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45967.310082060183</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45967.310082060183</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45967.310082060183</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45967.310082060183</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45967.310082060183</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45967.310082060183</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45967.310082060183</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45967.310082060183</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45967.310082060183</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45967.310082060183</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45967.310082060183</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45967.310082060183</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45967.310082060183</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45967.310082060183</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45967.310082060183</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45967.310082060183</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45967.310082060183</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45967.310082060183</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45967.310082060183</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45967.310082060183</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45967.310082060183</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45967.310082060183</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45967.310082060183</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45967.310082060183</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45967.310082060183</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45967.310082060183</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45967.310082060183</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45967.310082060183</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45967.310082060183</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45967.310082060183</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45967.310082060183</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45967.310082060183</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45967.310082060183</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45967.310082060183</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45967.310082060183</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45967.310082060183</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45967.310082060183</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45967.310082060183</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45967.310082060183</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45967.310082060183</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45967.310082060183</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45967.310082060183</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45967.310082060183</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45967.310082060183</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45967.310082060183</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45967.310082060183</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45967.310082060183</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45967.310082060183</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45967.310082060183</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45967.310082060183</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45967.310082060183</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45967.310082060183</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45967.310082060183</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45967.310082060183</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45967.310082060183</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45967.310082060183</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45967.310082060183</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45967.310082060183</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45967.310082060183</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45967.310082060183</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45967.310082060183</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45967.310082060183</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45967.310082060183</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45967.310082060183</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45967.310082060183</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45967.310082060183</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45967.310082060183</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45967.310082060183</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45967.310082060183</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45967.310082060183</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45967.310082060183</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45967.310082060183</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45967.310082060183</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45967.310082060183</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45967.310082060183</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45967.310082060183</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45967.310082060183</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45967.310082060183</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45967.310082060183</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45967.310082060183</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45967.310082060183</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45967.310082060183</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45967.310082060183</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45967.310082060183</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45967.310082060183</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45967.310082060183</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45967.310082060183</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45967.310082060183</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45967.310082060183</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45967.310082060183</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45967.310082060183</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45967.310082060183</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45967.310082060183</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45967.310082060183</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45967.310082060183</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45967.310082060183</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45967.310082060183</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45967.310082060183</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45967.310082060183</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45967.310082060183</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45967.310082060183</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45967.310082060183</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45967.310082060183</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45967.310082060183</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45967.310082060183</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45967.310082060183</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45967.310082060183</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45967.310082060183</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45967.310082060183</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45967.310082060183</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45967.310082060183</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45967.310082060183</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45967.310082060183</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45967.310082060183</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45967.310082060183</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45967.310082060183</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45967.310082060183</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45967.310082060183</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45967.310082060183</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45967.310082060183</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45967.310082060183</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45967.310082060183</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45967.310082060183</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45967.310082060183</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45967.310082060183</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45967.310082060183</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45967.310082060183</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45967.310082060183</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45967.310082060183</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45967.310082060183</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45967.310082060183</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45967.310082060183</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45967.310082060183</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45967.310082060183</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45967.310082060183</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45967.310082060183</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45967.310082060183</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45967.310082060183</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45967.310082060183</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45967.310082060183</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45967.310082060183</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45967.310082060183</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45967.310082060183</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45967.310082060183</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45967.310082060183</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45967.310082060183</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45967.310082060183</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45967.310082060183</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45967.310082060183</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45967.310082060183</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45967.310082060183</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45967.310082060183</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45967.310082060183</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45967.310082060183</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45967.310082060183</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45967.310082060183</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45967.310082060183</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45967.310082060183</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45967.310082060183</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45967.310082060183</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45967.310082060183</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45967.310082060183</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45967.310082060183</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45967.310082060183</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45967.310082060183</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45967.310082060183</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45967.310082060183</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45967.310082060183</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45967.310082060183</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45967.310082060183</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45967.310082060183</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45967.310082060183</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45967.310082060183</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45967.310082060183</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45967.310082060183</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45967.310082060183</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45967.310082060183</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45967.310082060183</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45967.310082060183</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45967.310082060183</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45967.310082060183</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45967.310082060183</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45967.310082060183</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45967.310082060183</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45967.310082060183</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45967.310082060183</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45967.310082060183</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45967.310082060183</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45967.310082060183</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45967.310082060183</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45967.310082060183</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45967.310082060183</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45967.310082060183</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45967.310082060183</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45967.310082060183</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45967.310082060183</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45967.310082060183</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45967.310082060183</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45967.310082060183</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45967.310082060183</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45967.310082060183</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45967.310082060183</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45967.310082060183</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45967.310082060183</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45967.310082060183</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45967.310082060183</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45967.310082060183</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45967.310082060183</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45967.310082060183</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45967.310082060183</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45967.310082060183</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45967.310082060183</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45967.310082060183</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45967.310082060183</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45967.310082060183</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45967.310082060183</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45967.310082060183</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45967.310082060183</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45967.310082060183</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45967.310082060183</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45967.310082060183</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45967.310082060183</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45967.310082060183</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45967.310082060183</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45967.310082060183</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45967.310082060183</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45967.310082060183</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45967.310082060183</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45967.310082060183</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45967.310082060183</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45967.310082060183</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45967.310082060183</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45967.310082060183</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45967.310082060183</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45967.310082060183</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45967.310082060183</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45967.310082060183</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45967.310082060183</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45967.310082060183</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45967.310082060183</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45967.310082060183</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45967.310082060183</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45967.310082060183</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45967.310082060183</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45967.310082060183</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45967.310082060183</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45967.310082060183</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45967.310082060183</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45967.310082060183</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45967.310082060183</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45967.310082060183</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45967.310082060183</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45967.310082060183</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c r="E2" s="103"/>
      <c r="F2" s="104"/>
      <c r="G2" s="75">
        <f ca="1">IFERROR(NOW()-F2,"-")</f>
        <v>45967.31008171296</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45967.31008171296</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45967.31008171296</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45967.31008171296</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45967.31008171296</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45967.31008171296</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45967.31008171296</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45967.31008171296</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45967.31008171296</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45967.31008171296</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45967.31008171296</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45967.31008171296</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45967.31008171296</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45967.31008171296</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45967.31008171296</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45967.31008171296</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45967.31008171296</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45967.31008171296</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45967.31008171296</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2025-11-06T04:26:47Z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