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03" documentId="120_S{2AC9BD13-BADA-5192-A53E-5A8FF88502F6}" xr6:coauthVersionLast="47" xr6:coauthVersionMax="47" xr10:uidLastSave="{21DEDC6C-91D1-41F3-B159-1D05C66F03D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<sst xmlns="http://schemas.openxmlformats.org/spreadsheetml/2006/main" count="180314" uniqueCount="39140">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</sst>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7" dataDxfId="46" headerRowBorderDxfId="44" tableBorderDxfId="45" totalsRowBorderDxfId="43">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30" dataDxfId="29" headerRowBorderDxfId="27" tableBorderDxfId="28">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321.4780641203688</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2.1455324073031079E-2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2.3191435182525311E-2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45984.426490046295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45984.426490046295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45984.426490046295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45984.426490046295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45984.426490046295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45984.426490046295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45984.426490046295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45984.426490046295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45984.426490046295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45984.426490046295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45984.426490046295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45984.426490046295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45984.426490046295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45984.426490046295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45984.426490046295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45984.426490046295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45984.426490046295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45984.426490046295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45984.426490046295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45984.426490046295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45984.426490046295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45984.426490046295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45984.426490046295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45984.426490046295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45984.426490046295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45984.426490046295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45984.426490046295</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45984.426490046295</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45984.426490046295</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45984.426490046295</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5BFC44D0-A902-4CF3-BBD2-EC6DD1F5EDF8}"/>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159.42665208333347</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5.0402083332301117E-2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3.9071064813470002E-2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45984.426490046295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45984.426490046295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45984.426490046295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45984.426490046295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45984.426490046295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45984.426490046295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45984.426490046295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45984.426490046295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45984.426490046295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45984.426490046295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45984.426490046295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45984.426490046295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45984.426490046295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45984.426490046295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45984.426490046295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45984.426490046295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45984.426490046295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45984.426490046295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45984.426490046295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45984.426490046295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45984.426490046295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45984.426490046295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45984.426490046295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45984.426490046295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45984.426490046295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45984.426490046295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45984.426490046295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45984.426490046295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45984.426490046295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45984.426490046295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45984.426490046295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45984.426490046295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45984.426490046295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45984.426490046295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45984.426490046295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45984.426490046295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45984.426490046295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45984.426490046295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45984.426490046295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45984.426490046295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45984.426490046295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45984.426490046295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45984.426490046295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45984.426490046295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45984.426490046295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45984.426490046295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45984.426490046295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45984.426490046295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45984.426490046295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45984.426490046295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45984.426490046295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45984.426490046295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45984.426490046295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45984.426490046295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45984.426490046295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45984.426490046295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45984.426490046295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45984.426490046295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45984.426490046295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45984.426490046295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45984.426490046295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45984.426490046295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45984.426490046295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45984.426490046295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45984.426490046295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45984.426490046295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45984.426490046295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45984.426490046295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45984.426490046295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45984.426490046295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45984.426490046295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45984.426490046295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45984.426490046295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45984.426490046295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45984.426490046295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45984.426490046295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45984.426490046295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45984.426490046295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45984.426490046295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45984.426490046295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45984.426490046295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45984.426490046295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45984.426490046295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45984.426490046295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45984.426490046295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45984.426490046295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45984.426490046295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45984.426490046295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45984.426490046295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45984.426490046295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45984.426490046295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45984.426490046295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45984.426490046295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45984.426490046295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45984.426490046295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45984.426490046295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45984.426490046295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45984.426490046295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45984.426490046295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45984.426490046295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45984.426490046295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45984.426490046295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45984.426490046295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45984.426490046295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45984.426490046295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45984.426490046295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45984.426490046295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45984.426490046295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45984.426490046295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45984.426490046295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45984.426490046295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45984.426490046295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45984.426490046295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45984.426490046295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45984.426490046295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45984.426490046295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45984.426490046295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45984.426490046295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45984.426490046295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45984.426490046295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45984.426490046295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45984.426490046295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45984.426490046295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45984.426490046295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45984.426490046295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45984.426490046295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45984.426490046295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45984.426490046295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45984.426490046295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45984.426490046295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45984.426490046295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45984.426490046295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45984.426490046295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45984.426490046295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45984.426490046295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45984.426490046295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45984.426490046295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45984.426490046295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45984.426490046295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45984.426490046295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45984.426490046295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45984.426490046295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45984.426490046295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45984.426490046295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45984.426490046295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45984.426490046295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45984.426490046295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45984.426490046295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45984.426490046295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45984.426490046295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45984.426490046295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45984.426490046295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45984.426490046295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45984.426490046295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45984.426490046295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45984.426490046295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45984.426490046295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45984.426490046295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45984.426490046295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45984.426490046295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45984.426490046295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45984.426490046295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45984.426490046295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45984.426490046295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45984.426490046295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45984.426490046295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45984.426490046295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45984.426490046295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45984.426490046295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45984.426490046295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45984.426490046295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45984.426490046295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45984.426490046295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45984.426490046295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45984.426490046295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45984.426490046295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45984.426490046295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45984.426490046295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45984.426490046295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45984.426490046295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45984.426490046295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45984.426490046295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45984.426490046295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45984.426490046295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45984.426490046295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45984.426490046295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45984.426490046295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45984.426490046295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45984.426490046295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45984.426490046295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45984.426490046295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45984.426490046295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45984.426490046295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45984.426490046295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45984.426490046295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45984.426490046295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45984.426490046295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45984.426490046295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45984.426490046295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45984.426490046295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45984.426490046295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45984.426490046295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45984.426490046295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45984.426490046295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45984.426490046295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45984.426490046295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45984.426490046295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45984.426490046295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45984.426490046295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45984.426490046295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45984.426490046295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45984.426490046295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45984.426490046295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45984.426490046295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45984.426490046295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45984.426490046295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45984.426490046295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45984.426490046295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45984.426490046295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45984.426490046295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45984.426490046295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45984.426490046295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45984.426490046295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45984.426490046295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45984.426490046295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45984.426490046295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45984.426490046295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45984.426490046295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45984.426490046295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45984.426490046295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45984.426490046295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45984.426490046295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45984.426490046295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45984.426490046295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45984.426490046295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45984.426490046295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45984.426490046295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45984.426490046295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45984.426490046295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45984.426490046295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45984.426490046295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45984.426490046295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45984.426490046295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45984.426490046295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45984.426490046295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45984.426490046295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45984.426490046295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45984.426490046295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45984.426490046295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45984.426490046295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45984.426490046295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45984.426490046295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45984.426490046295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45984.426490046295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45984.426490046295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45984.426490046295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45984.426490046295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45984.426490046295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45984.426490046295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45984.426490046295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45984.426490046295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45984.426490046295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45984.426490046295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45984.426490046295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45984.426490046295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45984.426490046295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45984.426490046295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45984.426490046295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45984.426490046295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45984.426490046295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45984.426490046295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45984.426490046295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45984.426490046295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45984.426490046295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45984.426490046295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45984.426490046295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45984.426490046295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45984.426490046295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45984.426490046295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45984.426490046295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45984.426490046295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45984.426490046295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45984.426490046295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45984.426490046295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45984.426490046295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45984.426490046295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45984.426490046295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45984.426490046295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45984.426490046295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45984.426490046295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45984.426490046295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45984.426490046295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45984.426490046295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45984.426490046295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45984.426490046295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45984.426490046295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45984.426490046295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45984.426490046295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45984.426490046295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45984.426490046295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45984.426490046295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45984.426490046295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45984.426490046295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45984.426490046295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45984.426490046295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45984.426490046295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45984.426490046295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45984.426490046295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45984.426490046295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45984.426490046295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45984.426490046295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45984.426490046295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45984.426490046295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45984.426490046295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45984.426490046295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45984.426490046295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45984.426490046295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45984.426490046295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45984.426490046295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45984.426490046295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45984.426490046295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45984.426490046295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45984.426490046295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45984.426490046295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45984.426490046295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45984.426490046295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45984.426490046295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45984.426490046295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45984.426490046295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45984.426490046295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45984.426490046295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45984.426490046295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45984.426490046295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45984.426490046295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45984.426490046295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45984.426490046295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45984.426490046295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45984.426490046295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45984.426490046295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45984.426490046295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45984.426490046295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45984.426490046295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45984.426490046295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45984.426490046295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45984.426490046295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45984.426490046295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45984.426490046295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45984.426490046295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45984.426490046295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45984.426490046295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45984.426490046295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45984.426490046295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45984.426490046295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45984.426490046295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45984.426490046295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45984.426490046295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45984.426490046295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45984.426490046295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45984.426490046295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45984.426490046295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45984.426490046295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45984.426490046295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45984.426490046295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45984.426490046295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45984.426490046295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45984.426490046295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45984.426490046295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45984.426490046295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45984.426490046295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45984.426490046295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45984.426490046295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45984.426490046295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45984.426490046295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45984.426490046295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45984.426490046295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45984.426490046295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45984.426490046295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45984.426490046295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45984.426490046295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45984.426490046295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45984.426490046295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45984.426490046295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45984.426490046295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45984.426490046295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45984.426490046295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45984.426490046295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45984.426490046295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45984.426490046295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45984.426490046295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45984.426490046295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45984.426490046295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45984.426490046295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45984.426490046295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45984.426490046295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45984.426490046295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45984.426490046295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45984.426490046295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45984.426490046295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45984.426490046295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45984.426490046295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45984.426490046295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45984.426490046295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45984.426490046295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45984.426490046295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45984.426490046295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45984.426490046295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45984.426490046295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45984.426490046295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45984.426490046295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45984.426490046295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45984.426490046295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45984.426490046295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45984.426490046295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45984.426490046295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45984.426490046295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45984.426490046295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45984.426490046295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45984.426490046295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45984.426490046295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45984.426490046295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45984.426490046295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45984.426490046295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45984.426490046295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45984.426490046295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45984.426490046295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45984.426490046295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45984.426490046295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45984.426490046295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45984.426490046295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45984.426490046295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45984.426490046295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45984.426490046295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45984.426490046295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45984.426490046295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45984.426490046295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45984.426490046295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45984.426490046295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45984.426490046295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45984.426490046295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45984.426490046295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45984.426490046295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45984.426490046295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45984.426490046295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45984.426490046295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45984.426490046295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45984.426490046295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45984.426490046295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45984.426490046295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45984.426490046295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45984.426490046295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45984.426490046295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45984.426490046295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45984.426490046295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45984.426490046295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45984.426490046295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45984.426490046295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45984.426490046295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45984.426490046295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45984.426490046295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45984.426490046295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45984.426490046295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45984.426490046295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45984.426490046295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45984.426490046295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45984.426490046295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45984.426490046295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45984.426490046295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45984.426490046295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45984.426490046295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45984.426490046295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45984.426490046295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45984.426490046295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45984.426490046295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45984.426490046295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45984.426490046295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45984.426490046295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45984.426490046295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45984.426490046295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45984.426490046295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45984.426490046295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45984.426490046295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45984.426490046295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45984.426490046295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45984.426490046295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45984.426490046295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45984.426490046295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45984.426490046295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45984.426490046295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45984.426490046295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45984.426490046295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45984.426490046295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45984.426490046295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45984.426490046295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45984.426490046295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45984.426490046295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45984.426490046295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45984.426490046295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45984.426490046295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45984.426490046295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45984.426490046295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45984.426490046295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45984.426490046295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45984.426490046295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45984.426490046295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45984.426490046295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45984.426490046295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45984.426490046295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45984.426490046295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45984.426490046295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45984.426490046295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45984.426490046295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45984.426490046295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45984.426490046295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45984.426490046295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45984.426490046295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45984.426490046295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45984.426490046295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45984.426490046295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45984.426490046295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45984.426490046295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45984.426490046295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45984.426490046295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45984.426490046295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45984.426490046295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45984.426490046295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45984.426490046295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45984.426490046295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45984.426490046295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45984.426490046295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45984.426490046295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45984.426490046295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45984.426490046295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45984.426490046295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45984.426490046295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45984.426490046295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45984.426490046295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45984.426490046295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45984.426490046295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45984.426490046295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45984.426490046295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45984.426490046295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45984.426490046295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45984.426490046295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45984.426490046295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45984.426490046295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45984.426490046295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45984.426490046295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45984.426490046295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45984.426490046295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45984.426490046295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45984.426490046295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45984.426490046295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45984.426490046295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45984.426490046295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45984.426490046295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45984.426490046295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45984.426490046295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45984.426490046295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45984.426490046295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45984.426490046295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45984.426490046295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45984.426490046295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45984.426490046295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45984.426490046295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45984.426490046295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45984.426490046295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45984.426490046295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45984.426490046295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45984.426490046295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45984.426490046295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45984.426490046295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45984.426490046295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45984.426490046295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45984.426490046295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45984.426490046295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45984.426490046295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45984.426490046295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45984.426490046295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45984.426490046295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45984.426490046295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45984.426490046295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45984.426490046295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45984.426490046295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45984.426490046295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45984.426490046295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45984.426490046295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45984.426490046295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45984.426490046295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45984.426490046295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45984.426490046295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45984.426490046295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45984.426490046295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45984.426490046295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45984.426490046295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45984.426490046295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45984.426490046295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45984.426490046295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45984.426490046295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45984.426490046295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45984.426490046295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45984.426490046295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45984.426490046295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45984.426490046295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45984.426490046295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45984.426490046295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45984.426490046295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45984.426490046295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45984.426490046295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45984.426490046295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45984.426490046295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45984.426490046295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45984.426490046295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45984.426490046295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45984.426490046295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45984.426490046295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45984.426490046295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45984.426490046295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45984.426490046295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45984.426490046295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45984.426490046295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45984.426490046295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45984.426490046295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45984.426490046295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45984.426490046295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45984.426490046295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45984.426490046295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45984.426490046295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45984.426490046295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45984.426490046295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45984.426490046295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45984.426490046295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45984.426490046295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45984.426490046295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45984.426490046295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45984.426490046295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45984.426490046295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45984.426490046295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45984.426490046295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45984.426490046295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45984.426490046295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45984.426490046295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45984.426490046295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45984.426490046295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45984.426490046295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45984.426490046295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45984.426490046295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45984.426490046295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45984.426490046295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45984.426490046295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45984.426490046295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45984.426490046295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45984.426490046295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45984.426490046295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45984.426490046295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45984.426490046295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45984.426490046295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45984.426490046295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45984.426490046295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45984.426490046295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45984.426490046295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45984.426490046295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45984.426490046295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45984.426490046295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45984.426490046295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45984.426490046295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45984.426490046295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45984.426490046295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45984.426490046295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45984.426490046295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45984.426490046295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45984.426490046295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45984.426490046295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45984.426490046295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45984.426490046295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45984.426490046295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45984.426490046295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45984.426490046295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45984.426490046295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45984.426490046295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45984.426490046295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45984.426490046295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45984.426490046295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45984.426490046295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45984.426490046295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45984.426490046295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45984.426490046295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45984.426490046295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45984.426490046295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45984.426490046295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45984.426490046295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45984.426490046295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45984.426490046295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45984.426490046295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45984.426490046295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45984.426490046295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45984.426490046295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45984.426490046295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45984.426490046295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45984.426490046295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45984.426490046295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45984.426490046295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45984.426490046295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45984.426490046295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45984.426490046295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45984.426490046295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45984.426490046295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45984.426490046295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45984.426490046295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45984.426490046295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45984.426490046295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45984.426490046295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45984.426490046295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45984.426490046295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45984.426490046295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45984.426490046295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45984.426490046295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45984.426490046295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45984.426490046295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45984.426490046295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45984.426490046295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45984.426490046295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45984.426490046295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45984.426490046295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45984.426490046295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45984.426490046295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45984.426490046295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45984.426490046295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45984.426490046295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45984.426490046295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45984.426490046295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45984.426490046295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45984.426490046295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45984.426490046295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45984.426490046295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45984.426490046295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45984.426490046295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45984.426490046295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45984.426490046295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45984.426490046295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45984.426490046295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45984.426490046295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45984.426490046295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45984.426490046295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45984.426490046295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45984.426490046295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45984.426490046295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45984.426490046295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45984.426490046295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45984.426490046295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45984.426490046295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45984.426490046295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45984.426490046295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45984.426490046295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45984.426490046295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45984.426490046295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45984.426490046295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45984.426490046295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45984.426490046295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45984.426490046295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45984.426490046295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45984.426490046295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45984.426490046295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45984.426490046295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45984.426490046295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45984.426490046295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45984.426490046295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45984.426490046295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45984.426490046295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45984.426490046295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45984.426490046295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45984.426490046295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45984.426490046295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45984.426490046295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45984.426490046295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45984.426490046295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45984.426490046295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45984.426490046295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45984.426490046295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45984.426490046295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45984.426490046295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45984.426490046295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45984.426490046295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45984.426490046295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45984.426490046295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45984.426490046295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45984.426490046295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45984.426490046295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45984.426490046295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45984.426490046295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45984.426490046295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45984.426490046295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45984.426490046295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45984.426490046295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45984.426490046295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45984.426490046295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45984.426490046295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45984.426490046295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45984.426490046295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45984.426490046295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45984.426490046295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45984.426490046295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45984.426490046295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45984.426490046295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45984.426490046295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45984.426490046295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45984.426490046295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45984.426490046295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45984.426490046295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45984.426490046295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45984.426490046295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45984.426490046295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45984.426490046295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45984.426490046295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45984.426490046295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45984.426490046295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45984.426490046295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45984.426490046295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45984.426490046295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45984.426490046295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45984.426490046295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45984.426490046295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45984.426490046295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45984.426490046295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45984.426490046295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45984.426490046295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45984.426490046295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45984.426490046295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45984.426490046295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45984.426490046295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45984.426490046295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45984.426490046295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45984.426490046295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45984.426490046295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45984.426490046295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45984.426490046295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45984.426490046295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45984.426490046295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45984.426490046295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45984.426490046295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45984.426490046295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45984.426490046295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45984.426490046295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45984.426490046295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45984.426490046295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45984.426490046295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45984.426490046295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45984.426490046295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45984.426490046295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45984.426490046295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45984.426490046295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45984.426490046295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45984.426490046295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45984.426490046295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45984.426490046295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45984.426490046295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45984.426490046295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45984.426490046295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45984.426490046295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45984.426490046295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45984.426490046295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45984.426490046295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45984.426490046295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45984.426490046295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45984.426490046295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45984.426490046295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45984.426490046295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45984.426490046295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45984.426490046295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45984.426490046295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45984.426490046295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45984.426490046295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45984.426490046295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45984.426490046295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45984.426490046295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45984.426490046295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45984.426490046295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45984.426490046295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45984.426490046295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45984.426490046295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45984.426490046295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45984.426490046295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45984.426490046295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45984.426490046295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45984.426490046295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45984.426490046295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45984.426490046295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45984.426490046295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45984.426490046295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45984.426490046295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45984.426490046295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45984.426490046295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45984.426490046295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45984.426490046295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45984.426490046295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45984.426490046295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45984.426490046295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45984.426490046295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45984.426490046295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45984.426490046295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45984.426490046295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45984.426490046295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45984.426490046295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45984.426490046295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45984.426490046295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45984.426490046295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45984.426490046295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45984.426490046295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45984.426490046295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45984.426490046295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45984.426490046295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45984.426490046295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45984.426490046295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45984.426490046295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45984.426490046295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45984.426490046295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45984.426490046295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45984.426490046295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45984.426490046295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45984.426490046295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45984.426490046295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45984.426490046295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45984.426490046295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45984.426490046295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45984.426490046295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45984.426490046295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45984.426490046295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45984.426490046295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45984.426490046295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45984.426490046295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45984.426490046295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45984.426490046295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45984.426490046295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45984.426490046295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45984.426490046295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45984.426490046295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45984.426490046295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45984.426490046295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45984.426490046295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45984.426490046295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45984.426490046295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45984.426490046295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45984.426490046295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45984.426490046295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45984.426490046295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45984.426490046295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45984.426490046295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45984.426490046295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45984.426490046295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45984.426490046295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45984.426490046295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45984.426490046295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45984.426490046295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45984.426490046295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45984.426490046295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45984.426490046295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45984.426490046295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45984.426490046295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45984.426490046295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45984.426490046295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45984.426490046295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45984.426490046295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45984.426490046295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45984.426490046295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45984.426490046295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45984.426490046295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45984.426490046295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45984.426490046295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45984.426490046295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45984.426490046295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45984.426490046295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45984.426490046295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45984.426490046295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45984.426490046295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45984.426490046295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45984.426490046295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45984.426490046295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45984.426490046295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45984.426490046295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45984.426490046295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45984.426490046295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45984.426490046295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45984.426490046295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45984.426490046295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45984.426490046295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45984.426490046295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45984.426490046295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45984.426490046295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45984.426490046295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45984.426490046295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45984.426490046295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45984.426490046295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45984.426490046295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45984.426490046295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45984.426490046295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45984.426490046295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45984.426490046295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45984.426490046295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45984.426490046295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45984.426490046295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45984.426490046295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45984.426490046295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45984.426490046295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45984.426490046295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45984.426490046295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45984.426490046295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45984.426490046295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45984.426490046295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45984.426490046295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45984.426490046295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45984.426490046295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45984.426490046295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45984.426490046295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45984.426490046295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45984.426490046295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45984.426490046295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45984.426490046295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45984.426490046295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45984.426490046295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45984.426490046295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45984.426490046295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45984.426490046295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45984.426490046295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45984.426490046295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45984.426490046295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45984.426490046295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45984.426490046295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45984.426490046295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45984.426490046295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45984.426490046295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45984.426490046295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45984.426490046295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45984.426490046295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45984.426490046295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45984.426490046295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45984.426490046295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45984.426490046295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45984.426490046295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45984.426490046295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45984.426490046295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45984.426490046295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45984.426490046295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45984.426490046295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45984.426490046295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45984.426490046295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45984.426490046295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45984.426490046295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45984.426490046295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45984.426490046295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45984.426490046295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45984.426490046295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45984.426490046295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45984.426490046295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45984.426490046295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45984.426490046295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45984.426490046295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45984.426490046295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45984.426490046295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45984.426490046295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45984.426490046295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45984.426490046295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45984.426490046295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45984.426490046295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45984.426490046295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45984.426490046295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45984.426490046295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45984.426490046295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45984.426490046295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45984.426490046295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45984.426490046295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45984.426490046295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45984.426490046295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45984.426490046295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45984.426490046295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45984.426490046295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45984.426490046295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45984.426490046295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45984.426490046295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45984.426490046295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45984.426490046295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45984.426490046295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45984.426490046295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45984.426490046295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45984.426490046295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45984.426490046295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45984.426490046295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45984.426490046295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45984.426490046295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45984.426490046295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45984.426490046295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45984.426490046295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45984.426490046295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45984.426490046295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45984.426490046295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45984.426490046295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45984.426490046295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45984.426490046295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45984.426490046295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45984.426490046295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45984.426490046295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45984.426490046295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45984.426490046295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45984.426490046295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45984.426490046295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45984.426490046295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45984.426490046295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45984.426490046295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45984.426490046295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45984.426490046295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45984.426490046295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45984.426490046295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45984.426490046295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45984.426490046295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45984.426490046295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45984.426490046295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280.94577245369874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45984.426490046295</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4.3689120371709578E-2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1.9638194440631196E-2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1.9059490739891771E-2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45984.426490046295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45984.426490046295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45984.426490046295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45984.426490046295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45984.426490046295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45984.426490046295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45984.426490046295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45984.426490046295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45984.426490046295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45984.426490046295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45984.426490046295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45984.426490046295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45984.426490046295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45984.426490046295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45984.426490046295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45984.426490046295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45984.426490046295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45984.426490046295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45984.426490046295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45984.426490046295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45984.426490046295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45984.426490046295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45984.426490046295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45984.426490046295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45984.426490046295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45984.426490046295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45984.426490046295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45984.426490046295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45984.426490046295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45984.426490046295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45984.426490046295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45984.426490046295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45984.426490046295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45984.426490046295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45984.426490046295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45984.426490046295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45984.426490046295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45984.426490046295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45984.426490046295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45984.426490046295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45984.426490046295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45984.426490046295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45984.426490046295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45984.426490046295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45984.426490046295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45984.426490046295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45984.426490046295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45984.426490046295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45984.426490046295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45984.426490046295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45984.426490046295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45984.426490046295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45984.426490046295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45984.426490046295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45984.426490046295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45984.426490046295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45984.426490046295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45984.426490046295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45984.426490046295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45984.426490046295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45984.426490046295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45984.426490046295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45984.426490046295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45984.426490046295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45984.426490046295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45984.426490046295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45984.426490046295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45984.426490046295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45984.426490046295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45984.426490046295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45984.426490046295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45984.426490046295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45984.426490046295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45984.426490046295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45984.426490046295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45984.426490046295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45984.426490046295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45984.426490046295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45984.426490046295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45984.426490046295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45984.426490046295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45984.426490046295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45984.426490046295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45984.426490046295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45984.426490046295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45984.426490046295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45984.426490046295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45984.426490046295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45984.426490046295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45984.426490046295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45984.426490046295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45984.426490046295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45984.426490046295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45984.426490046295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45984.426490046295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45984.426490046295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45984.426490046295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45984.426490046295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45984.426490046295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45984.426490046295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45984.426490046295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45984.426490046295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45984.426490046295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45984.426490046295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45984.426490046295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45984.426490046295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45984.426490046295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45984.426490046295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45984.426490046295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45984.426490046295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45984.426490046295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45984.426490046295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45984.426490046295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45984.426490046295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45984.426490046295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45984.426490046295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45984.426490046295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45984.426490046295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45984.426490046295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45984.426490046295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45984.426490046295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45984.426490046295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45984.426490046295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45984.426490046295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45984.426490046295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45984.426490046295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45984.426490046295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45984.426490046295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45984.426490046295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45984.426490046295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45984.426490046295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45984.426490046295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45984.426490046295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45984.426490046295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45984.426490046295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45984.426490046295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45984.426490046295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45984.426490046295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45984.426490046295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45984.426490046295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45984.426490046295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45984.426490046295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45984.426490046295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45984.426490046295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45984.426490046295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45984.426490046295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45984.426490046295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45984.426490046295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45984.426490046295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45984.426490046295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45984.426490046295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45984.426490046295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45984.426490046295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45984.426490046295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45984.426490046295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45984.426490046295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45984.426490046295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45984.426490046295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45984.426490046295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45984.426490046295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45984.426490046295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45984.426490046295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45984.426490046295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45984.426490046295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45984.426490046295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45984.426490046295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45984.426490046295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45984.426490046295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45984.426490046295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45984.426490046295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45984.426490046295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45984.426490046295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45984.426490046295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45984.426490046295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45984.426490046295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45984.426490046295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45984.426490046295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45984.426490046295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45984.426490046295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45984.426490046295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45984.426490046295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45984.426490046295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45984.426490046295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45984.426490046295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45984.426490046295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45984.426490046295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45984.426490046295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45984.426490046295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45984.426490046295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45984.426490046295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45984.426490046295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45984.426490046295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45984.426490046295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45984.426490046295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45984.426490046295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45984.426490046295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45984.426490046295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45984.426490046295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45984.426490046295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45984.426490046295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45984.426490046295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45984.426490046295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45984.426490046295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45984.426490046295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45984.426490046295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45984.426490046295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45984.426490046295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45984.426490046295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45984.426490046295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45984.426490046295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45984.426490046295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45984.426490046295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45984.426490046295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45984.426490046295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45984.426490046295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45984.426490046295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45984.426490046295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45984.426490046295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45984.426490046295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45984.426490046295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45984.426490046295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45984.426490046295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45984.426490046295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45984.426490046295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45984.426490046295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45984.426490046295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45984.426490046295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45984.426490046295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45984.426490046295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45984.426490046295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45984.426490046295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45984.426490046295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45984.426490046295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45984.426490046295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45984.426490046295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45984.426490046295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45984.426490046295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45984.426490046295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45984.426490046295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45984.426490046295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45984.426490046295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45984.426490046295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45984.426490046295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45984.426490046295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45984.426490046295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45984.426490046295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45984.426490046295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45984.426490046295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45984.426490046295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45984.426490046295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45984.426490046295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45984.426490046295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45984.426490046295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45984.426490046295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45984.426490046295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45984.426490046295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45984.426490046295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45984.426490046295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45984.426490046295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45984.426490046295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45984.426490046295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45984.426490046295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45984.426490046295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45984.426490046295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45984.426490046295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45984.426490046295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45984.426490046295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45984.426490046295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45984.426490046295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45984.426490046295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45984.426490046295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45984.426490046295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45984.426490046295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45984.426490046295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45984.426490046295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45984.426490046295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45984.426490046295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45984.426490046295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45984.426490046295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45984.426490046295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45984.426490046295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45984.426490046295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45984.426490046295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45984.426490046295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45984.426490046295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45984.426490046295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45984.426490046295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45984.426490046295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45984.426490046295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45984.426490046295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45984.426490046295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45984.426490046295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45984.426490046295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45984.426490046295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45984.426490046295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45984.426490046295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45984.426490046295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45984.426490046295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45984.426490046295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45984.426490046295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45984.426490046295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45984.426490046295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45984.426490046295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45984.426490046295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45984.426490046295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45984.426490046295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45984.426490046295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45984.426490046295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45984.426490046295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45984.426490046295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45984.426490046295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45984.426490046295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45984.426490046295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45984.426490046295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45984.426490046295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45984.426490046295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45984.426490046295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45984.426490046295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45984.426490046295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45984.426490046295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45984.426490046295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45984.426490046295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45984.426490046295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45984.426490046295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45984.426490046295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45984.426490046295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45984.426490046295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45984.426490046295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45984.426490046295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45984.426490046295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45984.426490046295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45984.426490046295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45984.426490046295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45984.426490046295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45984.426490046295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45984.426490046295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45984.426490046295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45984.426490046295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45984.426490046295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45984.426490046295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45984.426490046295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45984.426490046295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45984.426490046295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45984.426490046295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45984.426490046295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45984.426490046295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45984.426490046295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45984.426490046295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45984.426490046295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45984.426490046295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45984.426490046295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45984.426490046295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45984.426490046295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45984.426490046295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45984.426490046295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45984.426490046295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45984.426490046295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45984.426490046295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45984.426490046295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45984.426490046295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45984.426490046295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45984.426490046295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45984.426490046295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45984.426490046295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45984.426490046295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45984.426490046295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45984.426490046295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45984.426490046295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45984.426490046295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45984.426490046295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45984.426490046295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45984.426490046295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45984.426490046295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45984.426490046295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45984.426490046295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45984.426490046295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45984.426490046295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45984.426490046295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45984.426490046295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45984.426490046295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45984.426490046295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45984.426490046295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45984.426490046295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45984.426490046295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45984.426490046295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45984.426490046295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45984.426490046295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45984.426490046295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45984.426490046295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45984.426490046295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45984.426490046295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45984.426490046295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45984.426490046295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45984.426490046295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45984.426490046295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45984.426490046295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45984.426490046295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45984.426490046295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45984.426490046295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45984.426490046295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45984.426490046295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45984.426490046295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45984.426490046295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45984.426490046295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45984.426490046295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45984.426490046295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45984.426490046295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45984.426490046295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45984.426490046295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45984.426490046295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45984.426490046295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45984.426490046295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45984.426490046295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45984.426490046295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45984.426490046295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45984.426490046295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45984.426490046295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45984.426490046295</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92.594429861106619</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58.237612731478293</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35.765378935182525</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6.9116868055571103</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3.0531914351813612</v>
      </c>
      <c r="H6" s="122">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33320</v>
      </c>
      <c r="E7" s="122" t="s">
        <v>39021</v>
      </c>
      <c r="F7" s="122">
        <v>45984.303518518522</v>
      </c>
      <c r="G7" s="111">
        <f ca="1">IFERROR(NOW()-F7,"")</f>
        <v>0.12297152777318843</v>
      </c>
      <c r="H7" s="122">
        <v>45984.305439814816</v>
      </c>
      <c r="I7" s="109" t="str">
        <f>IFERROR(VLOOKUP(D7,DB!A:F,6,0),"")</f>
        <v>SCECO</v>
      </c>
      <c r="J7" s="109" t="str">
        <f>IFERROR(VLOOKUP(D7,DB!A:G,7,0),"")</f>
        <v>Dead</v>
      </c>
      <c r="K7" s="109" t="s">
        <v>39135</v>
      </c>
      <c r="L7" s="109" t="str">
        <f>IFERROR(VLOOKUP(D7,DB!A:I,9,0),"")</f>
        <v>Latis</v>
      </c>
    </row>
    <row r="8" spans="1:13">
      <c r="A8" s="109"/>
      <c r="B8" s="109" t="str">
        <f>IFERROR(VLOOKUP(D8,DB!A:K,11,0),"")</f>
        <v/>
      </c>
      <c r="C8" s="109"/>
      <c r="D8" s="109"/>
      <c r="E8" s="109"/>
      <c r="F8" s="109"/>
      <c r="G8" s="111">
        <f ca="1">IFERROR(NOW()-F8,"")</f>
        <v>45984.426490046295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45984.426490046295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45984.426490046295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45984.426490046295</v>
      </c>
      <c r="H11" s="109"/>
      <c r="I11" s="109" t="str">
        <f>IFERROR(VLOOKUP(D11,DB!A:F,6,0),"")</f>
        <v/>
      </c>
      <c r="J11" s="109" t="str">
        <f>IFERROR(VLOOKUP(D11,DB!A:G,7,0),"")</f>
        <v/>
      </c>
      <c r="K11" s="109"/>
      <c r="L11" s="109" t="str">
        <f>IFERROR(VLOOKUP(D11,DB!A:I,9,0),"")</f>
        <v/>
      </c>
    </row>
    <row r="12" spans="1:13">
      <c r="A12" s="109"/>
      <c r="B12" s="109" t="str">
        <f>IFERROR(VLOOKUP(D12,DB!A:K,11,0),"")</f>
        <v/>
      </c>
      <c r="C12" s="109"/>
      <c r="D12" s="150"/>
      <c r="E12" s="109"/>
      <c r="F12" s="109"/>
      <c r="G12" s="111">
        <f ca="1">IFERROR(NOW()-F12,"")</f>
        <v>45984.426490046295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45984.426490046295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45984.426490046295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45984.426490046295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45984.426490046295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45984.426490046295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45984.426490046295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45984.426490046295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45984.426490046295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45984.426490046295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45984.426490046295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45984.426490046295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45984.426490046295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45984.426490046295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45984.426490046295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45984.426490046295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45984.426490046295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45984.426490046295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45984.426490046295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45984.426490046295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45984.426490046295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45984.426490046295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45984.426490046295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45984.426490046295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45984.426490046295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45984.426490046295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45984.426490046295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45984.426490046295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45984.426490046295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45984.426490046295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45984.426490046295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45984.426490046295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45984.426490046295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45984.426490046295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45984.426490046295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45984.426490046295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45984.426490046295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45984.426490046295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45984.426490046295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45984.426490046295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45984.426490046295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45984.426490046295</v>
      </c>
      <c r="H53" s="109"/>
      <c r="I53" s="109" t="str">
        <f>IFERROR(VLOOKUP(D53,DB!A:F,6,0),"")</f>
        <v/>
      </c>
      <c r="J53" s="109" t="str">
        <f>IFERROR(VLOOKUP(D53,DB!A:G,7,0),"")</f>
        <v/>
      </c>
      <c r="K53" s="109"/>
      <c r="L53" s="109" t="str">
        <f>IFERROR(VLOOKUP(D53,DB!A:I,9,0),"")</f>
        <v/>
      </c>
    </row>
    <row r="54" spans="1:12">
      <c r="A54" s="125"/>
      <c r="B54" s="125" t="str">
        <f>IFERROR(VLOOKUP(D54,DB!A:K,11,0),"")</f>
        <v/>
      </c>
      <c r="C54" s="125"/>
      <c r="D54" s="125"/>
      <c r="E54" s="125"/>
      <c r="F54" s="126"/>
      <c r="G54" s="111">
        <f ca="1">IFERROR(NOW()-F54,"")</f>
        <v>45984.426490046295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45984.426490046295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45984.426490046295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45984.426490046295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45984.426490046295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45984.426490046295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45984.426490046295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45984.426490046295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45984.426490046295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45984.426490046295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45984.426490046295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45984.426490046295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45984.426490046295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45984.426490046295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45984.426490046295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45984.426490046295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45984.426490046295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45984.426490046295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45984.426490046295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45984.426490046295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45984.426490046295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45984.426490046295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45984.426490046295</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45984.426490046295</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45984.426490046295</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45984.426490046295</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45984.426490046295</v>
      </c>
      <c r="H80" s="126"/>
      <c r="I80" s="125" t="str">
        <f>IFERROR(VLOOKUP(D80,DB!A:F,6,0),"")</f>
        <v/>
      </c>
      <c r="J80" s="125" t="str">
        <f>IFERROR(VLOOKUP(D80,DB!A:G,7,0),"")</f>
        <v/>
      </c>
      <c r="K80" s="125"/>
      <c r="L80" s="125" t="str">
        <f>IFERROR(VLOOKUP(D80,DB!A:I,9,0),"")</f>
        <v/>
      </c>
    </row>
    <row r="81" spans="1:12">
      <c r="A81" s="125"/>
      <c r="B81" s="125" t="str">
        <f>IFERROR(VLOOKUP(D81,DB!A:K,11,0),"")</f>
        <v/>
      </c>
      <c r="C81" s="125"/>
      <c r="D81" s="125"/>
      <c r="E81" s="125"/>
      <c r="F81" s="126"/>
      <c r="G81" s="111">
        <f ca="1">IFERROR(NOW()-F81,"")</f>
        <v>45984.426490046295</v>
      </c>
      <c r="H81" s="126"/>
      <c r="I81" s="125" t="str">
        <f>IFERROR(VLOOKUP(D81,DB!A:F,6,0),"")</f>
        <v/>
      </c>
      <c r="J81" s="125" t="str">
        <f>IFERROR(VLOOKUP(D81,DB!A:G,7,0),"")</f>
        <v/>
      </c>
      <c r="K81" s="125"/>
      <c r="L81" s="125" t="str">
        <f>IFERROR(VLOOKUP(D81,DB!A:I,9,0),"")</f>
        <v/>
      </c>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39136</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39137</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39138</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45984.426490046295</v>
      </c>
      <c r="H4" s="147"/>
      <c r="I4" s="145" t="str">
        <f>IFERROR(VLOOKUP(D4,DB!A:F,6,0),"")</f>
        <v>SCECO</v>
      </c>
      <c r="J4" s="145" t="str">
        <f>IFERROR(VLOOKUP(D4,DB!A:G,7,0),"")</f>
        <v>Dead</v>
      </c>
      <c r="K4" s="148" t="s">
        <v>39139</v>
      </c>
      <c r="L4" s="149" t="str">
        <f>IFERROR(VLOOKUP(D4,DB!A:I,9,0),"")</f>
        <v>Latis</v>
      </c>
    </row>
    <row r="5" spans="1:16382" ht="31.5" customHeight="1">
      <c r="A5" s="144"/>
      <c r="B5" s="145" t="str">
        <f>IFERROR(VLOOKUP(D5,DB!A:K,11,0),"")</f>
        <v/>
      </c>
      <c r="C5" s="146"/>
      <c r="D5"/>
      <c r="E5" s="109"/>
      <c r="F5" s="147"/>
      <c r="G5" s="75">
        <f ca="1">IFERROR(NOW()-F5,"-")</f>
        <v>45984.426490046295</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45984.426490046295</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45984.426490046295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45984.426490046295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45984.426490046295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45984.426490046295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45984.426490046295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45984.426490046295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45984.426490046295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45984.426490046295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45984.426490046295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45984.426490046295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45984.426490046295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45984.426490046295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45984.426490046295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45984.426490046295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45984.426490046295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45984.426490046295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45984.426490046295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45984.426490046295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45984.426490046295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45984.426490046295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45984.426490046295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45984.426490046295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45984.426490046295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45984.426490046295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45984.426490046295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45984.426490046295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45984.426490046295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45984.426490046295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45984.426490046295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45984.426490046295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45984.426490046295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45984.426490046295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45984.426490046295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45984.426490046295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45984.426490046295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45984.426490046295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45984.426490046295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45984.426490046295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45984.426490046295</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45984.426490046295</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45984.426490046295</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45984.426490046295</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45984.426490046295</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45984.426490046295</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45984.426490046295</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45984.426490046295</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45984.426490046295</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