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60" documentId="120_S{2AC9BD13-BADA-5192-A53E-5A8FF88502F6}" xr6:coauthVersionLast="47" xr6:coauthVersionMax="47" xr10:uidLastSave="{D4B09D50-C965-459C-BF94-4AF09ED0C0D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<sst xmlns="http://schemas.openxmlformats.org/spreadsheetml/2006/main" count="180278" uniqueCount="39125">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</sst>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325.36264247685176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45988.311068402778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45988.311068402778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45988.311068402778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45988.311068402778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45988.311068402778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45988.311068402778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45988.311068402778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45988.311068402778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45988.311068402778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45988.311068402778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45988.311068402778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45988.311068402778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45988.311068402778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45988.311068402778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45988.311068402778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45988.311068402778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45988.311068402778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45988.311068402778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45988.311068402778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45988.311068402778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45988.311068402778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45988.311068402778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45988.311068402778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45988.311068402778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45988.311068402778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45988.311068402778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45988.311068402778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45988.311068402778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45988.311068402778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45988.311068402778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45988.311068402778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45988.311068402778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45988.311068402778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45988.311068402778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45988.311068402778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45988.311068402778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45988.311068402778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45988.311068402778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45988.311068402778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45988.311068402778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45988.311068402778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D79B494B-6C50-4DA0-A047-124D72B846D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163.31123043981643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3.9236494212964317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0.12211006944562541</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45988.311068402778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45988.311068402778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45988.311068402778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45988.311068402778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45988.311068402778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45988.311068402778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45988.311068402778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45988.311068402778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45988.311068402778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45988.311068402778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45988.311068402778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45988.311068402778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45988.311068402778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45988.311068402778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45988.311068402778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45988.311068402778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45988.311068402778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45988.311068402778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45988.311068402778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45988.311068402778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45988.311068402778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45988.311068402778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45988.311068402778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45988.311068402778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45988.311068402778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45988.311068402778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45988.311068402778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45988.311068402778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45988.311068402778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45988.311068402778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45988.311068402778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45988.311068402778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45988.311068402778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45988.311068402778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45988.311068402778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45988.311068402778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45988.311068402778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45988.311068402778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45988.311068402778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45988.311068402778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45988.311068402778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45988.311068402778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45988.311068402778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45988.311068402778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45988.311068402778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45988.311068402778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45988.311068402778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45988.311068402778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45988.311068402778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45988.311068402778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45988.311068402778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45988.311068402778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45988.311068402778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45988.311068402778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45988.311068402778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45988.311068402778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45988.311068402778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45988.311068402778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45988.311068402778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45988.311068402778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45988.311068402778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45988.311068402778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45988.311068402778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45988.311068402778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45988.311068402778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45988.311068402778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45988.311068402778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45988.311068402778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45988.311068402778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45988.311068402778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45988.311068402778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45988.311068402778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45988.311068402778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45988.311068402778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45988.311068402778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45988.311068402778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45988.311068402778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45988.311068402778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45988.311068402778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45988.311068402778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45988.311068402778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45988.311068402778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45988.311068402778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45988.311068402778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45988.311068402778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45988.311068402778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45988.311068402778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45988.311068402778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45988.311068402778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45988.311068402778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45988.311068402778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45988.311068402778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45988.311068402778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45988.311068402778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45988.311068402778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45988.311068402778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45988.311068402778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45988.311068402778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45988.311068402778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45988.311068402778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45988.311068402778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45988.311068402778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45988.311068402778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45988.311068402778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45988.311068402778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45988.311068402778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45988.311068402778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45988.311068402778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45988.311068402778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45988.311068402778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45988.311068402778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45988.311068402778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45988.311068402778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45988.311068402778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45988.311068402778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45988.311068402778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45988.311068402778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45988.311068402778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45988.311068402778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45988.311068402778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45988.311068402778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45988.311068402778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45988.311068402778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45988.311068402778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45988.311068402778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45988.311068402778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45988.311068402778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45988.311068402778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45988.311068402778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45988.311068402778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45988.311068402778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45988.311068402778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45988.311068402778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45988.311068402778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45988.311068402778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45988.311068402778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45988.311068402778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45988.311068402778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45988.311068402778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45988.311068402778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45988.311068402778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45988.311068402778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45988.311068402778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45988.311068402778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45988.311068402778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45988.311068402778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45988.311068402778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45988.311068402778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45988.311068402778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45988.311068402778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45988.311068402778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45988.311068402778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45988.311068402778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45988.311068402778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45988.311068402778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45988.311068402778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45988.311068402778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45988.311068402778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45988.311068402778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45988.311068402778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45988.311068402778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45988.311068402778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45988.311068402778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45988.311068402778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45988.311068402778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45988.311068402778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45988.311068402778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45988.311068402778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45988.311068402778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45988.311068402778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45988.311068402778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45988.311068402778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45988.311068402778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45988.311068402778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45988.311068402778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45988.311068402778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45988.311068402778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45988.311068402778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45988.311068402778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45988.311068402778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45988.311068402778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45988.311068402778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45988.311068402778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45988.311068402778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45988.311068402778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45988.311068402778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45988.311068402778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45988.311068402778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45988.311068402778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45988.311068402778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45988.311068402778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45988.311068402778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45988.311068402778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45988.311068402778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45988.311068402778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45988.311068402778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45988.311068402778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45988.311068402778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45988.311068402778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45988.311068402778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45988.311068402778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45988.311068402778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45988.311068402778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45988.311068402778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45988.311068402778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45988.311068402778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45988.311068402778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45988.311068402778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45988.311068402778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45988.311068402778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45988.311068402778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45988.311068402778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45988.311068402778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45988.311068402778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45988.311068402778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45988.311068402778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45988.311068402778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45988.311068402778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45988.311068402778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45988.311068402778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45988.311068402778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45988.311068402778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45988.311068402778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45988.311068402778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45988.311068402778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45988.311068402778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45988.311068402778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45988.311068402778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45988.311068402778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45988.311068402778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45988.311068402778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45988.311068402778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45988.311068402778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45988.311068402778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45988.311068402778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45988.311068402778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45988.311068402778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45988.311068402778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45988.311068402778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45988.311068402778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45988.311068402778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45988.311068402778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45988.311068402778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45988.311068402778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45988.311068402778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45988.311068402778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45988.311068402778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45988.311068402778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45988.311068402778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45988.311068402778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45988.311068402778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45988.311068402778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45988.311068402778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45988.311068402778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45988.311068402778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45988.311068402778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45988.311068402778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45988.311068402778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45988.311068402778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45988.311068402778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45988.311068402778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45988.311068402778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45988.311068402778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45988.311068402778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45988.311068402778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45988.311068402778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45988.311068402778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45988.311068402778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45988.311068402778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45988.311068402778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45988.311068402778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45988.311068402778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45988.311068402778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45988.311068402778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45988.311068402778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45988.311068402778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45988.311068402778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45988.311068402778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45988.311068402778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45988.311068402778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45988.311068402778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45988.311068402778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45988.311068402778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45988.311068402778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45988.311068402778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45988.311068402778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45988.311068402778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45988.311068402778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45988.311068402778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45988.311068402778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45988.311068402778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45988.311068402778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45988.311068402778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45988.311068402778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45988.311068402778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45988.311068402778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45988.311068402778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45988.311068402778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45988.311068402778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45988.311068402778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45988.311068402778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45988.311068402778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45988.311068402778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45988.311068402778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45988.311068402778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45988.311068402778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45988.311068402778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45988.311068402778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45988.311068402778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45988.311068402778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45988.311068402778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45988.311068402778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45988.311068402778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45988.311068402778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45988.311068402778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45988.311068402778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45988.311068402778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45988.311068402778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45988.311068402778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45988.311068402778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45988.311068402778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45988.311068402778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45988.311068402778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45988.311068402778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45988.311068402778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45988.311068402778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45988.311068402778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45988.311068402778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45988.311068402778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45988.311068402778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45988.311068402778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45988.311068402778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45988.311068402778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45988.311068402778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45988.311068402778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45988.311068402778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45988.311068402778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45988.311068402778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45988.311068402778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45988.311068402778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45988.311068402778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45988.311068402778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45988.311068402778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45988.311068402778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45988.311068402778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45988.311068402778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45988.311068402778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45988.311068402778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45988.311068402778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45988.311068402778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45988.311068402778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45988.311068402778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45988.311068402778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45988.311068402778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45988.311068402778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45988.311068402778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45988.311068402778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45988.311068402778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45988.311068402778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45988.311068402778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45988.311068402778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45988.311068402778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45988.311068402778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45988.311068402778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45988.311068402778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45988.311068402778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45988.311068402778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45988.311068402778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45988.311068402778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45988.311068402778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45988.311068402778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45988.311068402778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45988.311068402778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45988.311068402778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45988.311068402778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45988.311068402778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45988.311068402778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45988.311068402778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45988.311068402778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45988.311068402778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45988.311068402778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45988.311068402778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45988.311068402778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45988.311068402778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45988.311068402778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45988.311068402778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45988.311068402778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45988.311068402778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45988.311068402778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45988.311068402778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45988.311068402778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45988.311068402778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45988.311068402778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45988.311068402778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45988.311068402778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45988.311068402778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45988.311068402778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45988.311068402778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45988.311068402778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45988.311068402778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45988.311068402778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45988.311068402778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45988.311068402778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45988.311068402778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45988.311068402778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45988.311068402778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45988.311068402778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45988.311068402778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45988.311068402778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45988.311068402778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45988.311068402778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45988.311068402778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45988.311068402778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45988.311068402778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45988.311068402778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45988.311068402778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45988.311068402778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45988.311068402778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45988.311068402778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45988.311068402778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45988.311068402778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45988.311068402778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45988.311068402778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45988.311068402778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45988.311068402778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45988.311068402778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45988.311068402778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45988.311068402778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45988.311068402778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45988.311068402778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45988.311068402778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45988.311068402778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45988.311068402778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45988.311068402778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45988.311068402778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45988.311068402778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45988.311068402778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45988.311068402778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45988.311068402778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45988.311068402778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45988.311068402778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45988.311068402778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45988.311068402778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45988.311068402778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45988.311068402778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45988.311068402778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45988.311068402778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45988.311068402778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45988.311068402778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45988.311068402778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45988.311068402778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45988.311068402778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45988.311068402778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45988.311068402778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45988.311068402778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45988.311068402778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45988.311068402778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45988.311068402778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45988.311068402778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45988.311068402778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45988.311068402778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45988.311068402778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45988.311068402778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45988.311068402778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45988.311068402778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45988.311068402778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45988.311068402778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45988.311068402778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45988.311068402778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45988.311068402778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45988.311068402778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45988.311068402778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45988.311068402778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45988.311068402778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45988.311068402778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45988.311068402778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45988.311068402778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45988.311068402778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45988.311068402778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45988.311068402778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45988.311068402778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45988.311068402778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45988.311068402778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45988.311068402778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45988.311068402778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45988.311068402778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45988.311068402778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45988.311068402778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45988.311068402778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45988.311068402778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45988.311068402778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45988.311068402778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45988.311068402778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45988.311068402778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45988.311068402778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45988.311068402778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45988.311068402778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45988.311068402778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45988.311068402778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45988.311068402778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45988.311068402778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45988.311068402778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45988.311068402778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45988.311068402778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45988.311068402778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45988.311068402778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45988.311068402778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45988.311068402778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45988.311068402778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45988.311068402778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45988.311068402778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45988.311068402778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45988.311068402778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45988.311068402778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45988.311068402778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45988.311068402778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45988.311068402778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45988.311068402778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45988.311068402778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45988.311068402778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45988.311068402778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45988.311068402778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45988.311068402778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45988.311068402778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45988.311068402778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45988.311068402778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45988.311068402778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45988.311068402778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45988.311068402778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45988.311068402778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45988.311068402778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45988.311068402778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45988.311068402778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45988.311068402778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45988.311068402778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45988.311068402778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45988.311068402778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45988.311068402778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45988.311068402778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45988.311068402778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45988.311068402778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45988.311068402778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45988.311068402778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45988.311068402778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45988.311068402778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45988.311068402778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45988.311068402778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45988.311068402778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45988.311068402778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45988.311068402778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45988.311068402778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45988.311068402778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45988.311068402778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45988.311068402778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45988.311068402778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45988.311068402778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45988.311068402778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45988.311068402778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45988.311068402778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45988.311068402778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45988.311068402778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45988.311068402778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45988.311068402778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45988.311068402778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45988.311068402778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45988.311068402778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45988.311068402778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45988.311068402778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45988.311068402778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45988.311068402778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45988.311068402778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45988.311068402778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45988.311068402778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45988.311068402778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45988.311068402778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45988.311068402778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45988.311068402778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45988.311068402778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45988.311068402778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45988.311068402778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45988.311068402778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45988.311068402778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45988.311068402778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45988.311068402778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45988.311068402778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45988.311068402778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45988.311068402778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45988.311068402778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45988.311068402778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45988.311068402778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45988.311068402778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45988.311068402778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45988.311068402778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45988.311068402778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45988.311068402778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45988.311068402778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45988.311068402778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45988.311068402778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45988.311068402778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45988.311068402778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45988.311068402778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45988.311068402778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45988.311068402778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45988.311068402778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45988.311068402778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45988.311068402778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45988.311068402778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45988.311068402778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45988.311068402778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45988.311068402778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45988.311068402778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45988.311068402778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45988.311068402778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45988.311068402778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45988.311068402778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45988.311068402778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45988.311068402778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45988.311068402778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45988.311068402778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45988.311068402778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45988.311068402778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45988.311068402778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45988.311068402778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45988.311068402778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45988.311068402778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45988.311068402778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45988.311068402778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45988.311068402778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45988.311068402778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45988.311068402778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45988.311068402778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45988.311068402778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45988.311068402778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45988.311068402778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45988.311068402778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45988.311068402778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45988.311068402778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45988.311068402778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45988.311068402778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45988.311068402778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45988.311068402778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45988.311068402778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45988.311068402778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45988.311068402778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45988.311068402778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45988.311068402778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45988.311068402778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45988.311068402778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45988.311068402778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45988.311068402778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45988.311068402778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45988.311068402778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45988.311068402778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45988.311068402778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45988.311068402778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45988.311068402778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45988.311068402778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45988.311068402778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45988.311068402778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45988.311068402778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45988.311068402778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45988.311068402778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45988.311068402778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45988.311068402778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45988.311068402778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45988.311068402778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45988.311068402778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45988.311068402778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45988.311068402778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45988.311068402778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45988.311068402778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45988.311068402778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45988.311068402778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45988.311068402778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45988.311068402778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45988.311068402778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45988.311068402778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45988.311068402778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45988.311068402778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45988.311068402778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45988.311068402778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45988.311068402778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45988.311068402778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45988.311068402778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45988.311068402778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45988.311068402778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45988.311068402778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45988.311068402778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45988.311068402778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45988.311068402778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45988.311068402778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45988.311068402778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45988.311068402778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45988.311068402778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45988.311068402778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45988.311068402778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45988.311068402778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45988.311068402778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45988.311068402778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45988.311068402778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45988.311068402778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45988.311068402778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45988.311068402778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45988.311068402778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45988.311068402778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45988.311068402778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45988.311068402778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45988.311068402778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45988.311068402778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45988.311068402778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45988.311068402778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45988.311068402778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45988.311068402778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45988.311068402778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45988.311068402778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45988.311068402778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45988.311068402778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45988.311068402778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45988.311068402778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45988.311068402778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45988.311068402778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45988.311068402778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45988.311068402778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45988.311068402778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45988.311068402778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45988.311068402778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45988.311068402778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45988.311068402778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45988.311068402778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45988.311068402778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45988.311068402778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45988.311068402778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45988.311068402778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45988.311068402778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45988.311068402778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45988.311068402778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45988.311068402778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45988.311068402778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45988.311068402778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45988.311068402778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45988.311068402778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45988.311068402778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45988.311068402778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45988.311068402778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45988.311068402778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45988.311068402778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45988.311068402778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45988.311068402778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45988.311068402778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45988.311068402778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45988.311068402778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45988.311068402778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45988.311068402778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45988.311068402778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45988.311068402778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45988.311068402778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45988.311068402778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45988.311068402778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45988.311068402778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45988.311068402778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45988.311068402778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45988.311068402778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45988.311068402778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45988.311068402778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45988.311068402778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45988.311068402778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45988.311068402778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45988.311068402778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45988.311068402778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45988.311068402778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45988.311068402778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45988.311068402778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45988.311068402778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45988.311068402778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45988.311068402778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45988.311068402778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45988.311068402778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45988.311068402778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45988.311068402778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45988.311068402778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45988.311068402778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45988.311068402778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45988.311068402778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45988.311068402778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45988.311068402778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45988.311068402778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45988.311068402778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45988.311068402778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45988.311068402778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45988.311068402778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45988.311068402778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45988.311068402778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45988.311068402778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45988.311068402778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45988.311068402778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45988.311068402778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45988.311068402778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45988.311068402778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45988.311068402778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45988.311068402778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45988.311068402778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45988.311068402778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45988.311068402778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45988.311068402778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45988.311068402778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45988.311068402778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45988.311068402778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45988.311068402778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45988.311068402778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45988.311068402778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45988.311068402778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45988.311068402778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45988.311068402778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45988.311068402778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45988.311068402778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45988.311068402778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45988.311068402778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45988.311068402778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45988.311068402778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45988.311068402778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45988.311068402778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45988.311068402778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45988.311068402778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45988.311068402778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45988.311068402778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45988.311068402778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45988.311068402778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45988.311068402778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45988.311068402778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45988.311068402778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45988.311068402778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45988.311068402778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45988.311068402778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45988.311068402778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45988.311068402778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45988.311068402778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45988.311068402778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45988.311068402778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45988.311068402778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45988.311068402778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45988.311068402778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45988.311068402778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45988.311068402778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45988.311068402778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45988.311068402778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45988.311068402778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45988.311068402778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45988.311068402778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45988.311068402778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45988.311068402778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45988.311068402778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45988.311068402778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45988.311068402778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45988.311068402778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45988.311068402778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45988.311068402778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45988.311068402778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45988.311068402778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45988.311068402778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45988.311068402778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45988.311068402778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45988.311068402778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45988.311068402778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45988.311068402778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45988.311068402778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45988.311068402778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45988.311068402778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45988.311068402778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45988.311068402778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45988.311068402778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45988.311068402778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45988.311068402778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45988.311068402778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45988.311068402778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45988.311068402778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45988.311068402778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45988.311068402778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45988.311068402778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45988.311068402778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45988.311068402778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45988.311068402778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45988.311068402778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45988.311068402778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45988.311068402778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45988.311068402778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45988.311068402778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45988.311068402778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45988.311068402778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45988.311068402778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45988.311068402778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45988.311068402778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45988.311068402778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45988.311068402778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45988.311068402778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45988.311068402778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45988.311068402778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45988.311068402778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45988.311068402778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45988.311068402778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45988.311068402778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45988.311068402778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45988.311068402778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45988.311068402778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45988.311068402778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45988.311068402778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45988.311068402778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45988.311068402778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45988.311068402778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45988.311068402778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45988.311068402778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45988.311068402778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45988.311068402778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45988.311068402778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45988.311068402778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45988.311068402778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45988.311068402778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45988.311068402778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45988.311068402778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45988.311068402778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45988.311068402778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45988.311068402778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45988.311068402778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45988.311068402778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45988.311068402778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45988.311068402778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45988.311068402778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45988.311068402778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45988.311068402778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45988.311068402778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45988.311068402778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45988.311068402778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45988.311068402778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45988.311068402778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45988.311068402778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45988.311068402778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45988.311068402778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45988.311068402778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45988.311068402778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45988.311068402778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45988.311068402778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45988.311068402778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45988.311068402778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45988.311068402778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45988.311068402778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45988.311068402778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45988.311068402778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45988.311068402778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45988.311068402778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45988.311068402778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45988.311068402778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45988.311068402778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45988.311068402778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45988.311068402778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45988.311068402778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45988.311068402778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45988.311068402778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45988.311068402778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45988.311068402778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45988.311068402778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45988.311068402778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45988.311068402778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45988.311068402778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45988.311068402778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45988.311068402778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45988.311068402778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45988.311068402778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45988.311068402778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45988.311068402778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45988.311068402778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45988.311068402778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45988.311068402778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45988.311068402778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45988.311068402778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45988.311068402778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45988.311068402778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45988.311068402778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45988.311068402778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45988.311068402778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45988.311068402778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45988.311068402778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45988.311068402778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45988.311068402778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45988.311068402778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45988.311068402778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45988.311068402778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45988.311068402778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45988.311068402778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45988.311068402778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45988.311068402778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45988.311068402778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45988.311068402778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45988.311068402778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45988.311068402778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45988.311068402778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45988.311068402778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45988.311068402778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45988.311068402778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45988.311068402778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45988.311068402778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45988.311068402778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45988.311068402778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45988.311068402778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45988.311068402778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45988.311068402778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45988.311068402778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45988.311068402778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45988.311068402778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45988.311068402778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45988.311068402778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45988.311068402778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45988.311068402778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45988.311068402778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45988.311068402778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45988.311068402778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45988.311068402778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45988.311068402778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45988.311068402778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45988.311068402778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45988.311068402778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45988.311068402778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45988.311068402778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45988.311068402778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45988.311068402778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45988.311068402778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45988.311068402778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45988.311068402778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45988.311068402778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45988.311068402778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45988.311068402778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45988.311068402778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45988.311068402778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45988.311068402778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45988.311068402778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45988.311068402778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45988.311068402778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45988.311068402778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45988.311068402778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45988.311068402778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45988.311068402778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45988.311068402778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45988.311068402778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45988.311068402778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45988.311068402778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45988.311068402778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45988.311068402778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45988.311068402778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45988.311068402778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45988.311068402778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45988.311068402778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45988.311068402778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284.8303508101817</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3</v>
      </c>
      <c r="D3" s="88" t="s">
        <v>39112</v>
      </c>
      <c r="E3" s="91" t="s">
        <v>39021</v>
      </c>
      <c r="F3" s="92"/>
      <c r="G3" s="93">
        <f t="shared" ref="G3:G26" ca="1" si="0">IFERROR(NOW()-F3,"")</f>
        <v>45988.311068402778</v>
      </c>
      <c r="H3" s="92">
        <v>45988.298171296294</v>
      </c>
      <c r="I3" s="92" t="str">
        <f>IFERROR(VLOOKUP(D3,DB!A:F,6,0),"")</f>
        <v>Generator-SG</v>
      </c>
      <c r="J3" s="92" t="str">
        <f>IFERROR(VLOOKUP(D3,DB!A:G,7,0),"")</f>
        <v>Vandalized</v>
      </c>
      <c r="K3" s="94" t="s">
        <v>39113</v>
      </c>
      <c r="L3" s="88" t="str">
        <f>IFERROR(VLOOKUP(D3,DB!A:I,9,0),"")</f>
        <v>Latis</v>
      </c>
    </row>
    <row r="4" spans="1:16" ht="15" customHeight="1">
      <c r="A4" s="110"/>
      <c r="B4" s="110" t="str">
        <f>IFERROR(VLOOKUP(D4,DB!A:K,11,0),"")</f>
        <v/>
      </c>
      <c r="C4" s="90"/>
      <c r="D4" s="88"/>
      <c r="E4" s="91"/>
      <c r="F4" s="92"/>
      <c r="G4" s="93">
        <f t="shared" ca="1" si="0"/>
        <v>45988.311068402778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45988.311068402778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45988.311068402778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45988.311068402778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45988.311068402778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45988.311068402778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45988.311068402778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45988.311068402778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45988.311068402778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45988.311068402778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45988.311068402778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45988.311068402778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45988.311068402778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45988.311068402778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45988.311068402778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45988.311068402778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45988.311068402778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45988.311068402778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45988.311068402778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45988.311068402778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45988.311068402778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45988.311068402778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45988.311068402778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45988.311068402778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45988.311068402778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45988.311068402778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45988.311068402778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45988.311068402778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45988.311068402778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45988.311068402778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45988.311068402778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45988.311068402778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45988.311068402778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45988.311068402778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45988.311068402778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45988.311068402778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45988.311068402778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45988.311068402778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45988.311068402778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45988.311068402778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45988.311068402778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45988.311068402778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45988.311068402778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45988.311068402778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45988.311068402778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45988.311068402778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45988.311068402778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45988.311068402778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45988.311068402778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45988.311068402778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45988.311068402778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45988.311068402778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45988.311068402778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45988.311068402778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45988.311068402778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45988.311068402778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45988.311068402778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45988.311068402778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45988.311068402778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45988.311068402778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45988.311068402778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45988.311068402778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45988.311068402778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45988.311068402778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45988.311068402778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45988.311068402778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45988.311068402778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45988.311068402778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45988.311068402778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45988.311068402778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45988.311068402778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45988.311068402778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45988.311068402778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45988.311068402778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45988.311068402778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45988.311068402778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45988.311068402778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45988.311068402778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45988.311068402778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45988.311068402778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45988.311068402778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45988.311068402778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45988.311068402778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45988.311068402778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45988.311068402778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45988.311068402778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45988.311068402778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45988.311068402778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45988.311068402778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45988.311068402778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45988.311068402778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45988.311068402778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45988.311068402778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45988.311068402778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45988.311068402778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45988.311068402778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45988.311068402778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45988.311068402778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45988.311068402778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45988.311068402778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45988.311068402778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45988.311068402778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45988.311068402778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45988.311068402778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45988.311068402778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45988.311068402778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45988.311068402778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45988.311068402778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45988.311068402778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45988.311068402778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45988.311068402778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45988.311068402778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45988.311068402778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45988.311068402778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45988.311068402778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45988.311068402778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45988.311068402778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45988.311068402778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45988.311068402778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45988.311068402778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45988.311068402778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45988.311068402778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45988.311068402778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45988.311068402778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45988.311068402778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45988.311068402778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45988.311068402778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45988.311068402778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45988.311068402778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45988.311068402778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45988.311068402778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45988.311068402778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45988.311068402778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45988.311068402778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45988.311068402778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45988.311068402778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45988.311068402778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45988.311068402778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45988.311068402778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45988.311068402778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45988.311068402778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45988.311068402778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45988.311068402778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45988.311068402778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45988.311068402778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45988.311068402778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45988.311068402778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45988.311068402778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45988.311068402778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45988.311068402778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45988.311068402778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45988.311068402778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45988.311068402778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45988.311068402778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45988.311068402778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45988.311068402778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45988.311068402778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45988.311068402778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45988.311068402778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45988.311068402778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45988.311068402778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45988.311068402778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45988.311068402778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45988.311068402778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45988.311068402778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45988.311068402778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45988.311068402778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45988.311068402778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45988.311068402778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45988.311068402778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45988.311068402778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45988.311068402778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45988.311068402778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45988.311068402778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45988.311068402778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45988.311068402778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45988.311068402778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45988.311068402778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45988.311068402778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45988.311068402778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45988.311068402778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45988.311068402778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45988.311068402778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45988.311068402778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45988.311068402778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45988.311068402778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45988.311068402778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45988.311068402778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45988.311068402778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45988.311068402778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45988.311068402778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45988.311068402778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45988.311068402778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45988.311068402778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45988.311068402778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45988.311068402778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45988.311068402778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45988.311068402778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45988.311068402778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45988.311068402778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45988.311068402778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45988.311068402778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45988.311068402778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45988.311068402778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45988.311068402778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45988.311068402778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45988.311068402778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45988.311068402778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45988.311068402778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45988.311068402778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45988.311068402778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45988.311068402778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45988.311068402778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45988.311068402778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45988.311068402778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45988.311068402778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45988.311068402778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45988.311068402778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45988.311068402778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45988.311068402778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45988.311068402778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45988.311068402778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45988.311068402778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45988.311068402778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45988.311068402778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45988.311068402778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45988.311068402778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45988.311068402778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45988.311068402778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45988.311068402778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45988.311068402778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45988.311068402778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45988.311068402778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45988.311068402778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45988.311068402778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45988.311068402778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45988.311068402778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45988.311068402778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45988.311068402778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45988.311068402778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45988.311068402778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45988.311068402778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45988.311068402778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45988.311068402778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45988.311068402778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45988.311068402778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45988.311068402778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45988.311068402778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45988.311068402778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45988.311068402778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45988.311068402778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45988.311068402778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45988.311068402778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45988.311068402778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45988.311068402778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45988.311068402778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45988.311068402778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45988.311068402778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45988.311068402778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45988.311068402778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45988.311068402778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45988.311068402778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45988.311068402778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45988.311068402778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45988.311068402778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45988.311068402778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45988.311068402778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45988.311068402778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45988.311068402778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45988.311068402778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45988.311068402778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45988.311068402778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45988.311068402778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45988.311068402778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45988.311068402778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45988.311068402778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45988.311068402778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45988.311068402778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45988.311068402778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45988.311068402778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45988.311068402778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45988.311068402778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45988.311068402778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45988.311068402778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45988.311068402778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45988.311068402778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45988.311068402778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45988.311068402778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45988.311068402778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45988.311068402778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45988.311068402778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45988.311068402778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45988.311068402778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45988.311068402778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45988.311068402778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45988.311068402778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45988.311068402778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45988.311068402778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45988.311068402778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45988.311068402778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45988.311068402778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45988.311068402778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45988.311068402778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45988.311068402778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45988.311068402778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45988.311068402778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45988.311068402778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45988.311068402778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45988.311068402778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45988.311068402778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45988.311068402778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45988.311068402778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45988.311068402778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45988.311068402778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45988.311068402778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45988.311068402778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45988.311068402778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45988.311068402778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45988.311068402778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45988.311068402778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45988.311068402778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45988.311068402778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45988.311068402778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45988.311068402778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45988.311068402778</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96.47900821758958</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62.122191087961255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39.649957291665487</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6.9377697916643228</v>
      </c>
      <c r="H5" s="119">
        <v>45981.360798611109</v>
      </c>
      <c r="I5" s="106" t="str">
        <f>IFERROR(VLOOKUP(D5,DB!A:F,6,0),"")</f>
        <v>SCECO</v>
      </c>
      <c r="J5" s="106" t="str">
        <f>IFERROR(VLOOKUP(D5,DB!A:G,7,0),"")</f>
        <v>Dead</v>
      </c>
      <c r="K5" s="106" t="s">
        <v>39121</v>
      </c>
      <c r="L5" s="106" t="str">
        <f>IFERROR(VLOOKUP(D5,DB!A:I,9,0),"")</f>
        <v>Latis</v>
      </c>
    </row>
    <row r="6" spans="1:13" s="39" customFormat="1">
      <c r="A6" s="37"/>
      <c r="B6" s="37" t="str">
        <f>IFERROR(VLOOKUP(D6,DB!A:K,11,0),"")</f>
        <v/>
      </c>
      <c r="C6" s="37"/>
      <c r="D6" s="106"/>
      <c r="E6" s="37"/>
      <c r="F6" s="38"/>
      <c r="G6" s="108">
        <f t="shared" ref="G6:G38" ca="1" si="2">IFERROR(NOW()-F6,"")</f>
        <v>45988.311068402778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45988.311068402778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45988.311068402778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45988.311068402778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45988.311068402778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7"/>
      <c r="E11" s="37"/>
      <c r="F11" s="38"/>
      <c r="G11" s="146">
        <f t="shared" ca="1" si="2"/>
        <v>45988.311068402778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6">
        <f t="shared" ca="1" si="2"/>
        <v>45988.311068402778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6">
        <f t="shared" ca="1" si="2"/>
        <v>45988.311068402778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6">
        <f t="shared" ca="1" si="2"/>
        <v>45988.311068402778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45988.311068402778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45988.311068402778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45988.311068402778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45988.311068402778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6">
        <f t="shared" ca="1" si="2"/>
        <v>45988.311068402778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45988.311068402778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45988.311068402778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45988.311068402778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45988.311068402778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45988.311068402778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45988.311068402778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45988.311068402778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45988.311068402778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45988.311068402778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45988.311068402778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45988.311068402778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45988.311068402778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45988.311068402778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45988.311068402778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45988.311068402778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45988.311068402778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45988.311068402778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45988.311068402778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6">
        <f t="shared" ca="1" si="2"/>
        <v>45988.311068402778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39122</v>
      </c>
      <c r="B2" s="124" t="str">
        <f>IFERROR(VLOOKUP(D2,DB!A:K,11,0),"")</f>
        <v>R6</v>
      </c>
      <c r="C2" s="125">
        <v>1</v>
      </c>
      <c r="D2" s="124" t="s">
        <v>35266</v>
      </c>
      <c r="E2" s="106" t="s">
        <v>39021</v>
      </c>
      <c r="F2" s="72">
        <v>45988.062847222223</v>
      </c>
      <c r="G2" s="72">
        <f ca="1">IFERROR(NOW()-F2,"-")</f>
        <v>0.24822118055453757</v>
      </c>
      <c r="H2" s="72">
        <v>45988.062800925924</v>
      </c>
      <c r="I2" s="124" t="str">
        <f>IFERROR(VLOOKUP(D2,DB!A:F,6,0),"")</f>
        <v>Generator-SG</v>
      </c>
      <c r="J2" s="124" t="str">
        <f>IFERROR(VLOOKUP(D2,DB!A:G,7,0),"")</f>
        <v>Dead</v>
      </c>
      <c r="K2" s="127" t="s">
        <v>39123</v>
      </c>
      <c r="L2" s="128" t="str">
        <f>IFERROR(VLOOKUP(D2,DB!A:I,9,0),"")</f>
        <v>Latis</v>
      </c>
    </row>
    <row r="3" spans="1:16382" ht="31.5" customHeight="1">
      <c r="A3"/>
      <c r="B3" s="124" t="str">
        <f>IFERROR(VLOOKUP(D3,DB!A:K,11,0),"")</f>
        <v/>
      </c>
      <c r="C3" s="125"/>
      <c r="D3" s="124"/>
      <c r="E3" s="106"/>
      <c r="F3"/>
      <c r="G3" s="72">
        <f ca="1">IFERROR(NOW()-F3,"-")</f>
        <v>45988.311068402778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45988.311068402778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45988.311068402778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45988.311068402778</v>
      </c>
      <c r="H6" s="126"/>
      <c r="I6" s="124" t="str">
        <f>IFERROR(VLOOKUP(D6,DB!A:F,6,0),"")</f>
        <v/>
      </c>
      <c r="J6" s="124" t="str">
        <f>IFERROR(VLOOKUP(D6,DB!A:G,7,0),"")</f>
        <v/>
      </c>
      <c r="K6" s="127" t="s">
        <v>39124</v>
      </c>
      <c r="L6" s="128" t="str">
        <f>IFERROR(VLOOKUP(D6,DB!A:I,9,0),"")</f>
        <v/>
      </c>
    </row>
    <row r="7" spans="1:16382" ht="31.5" customHeight="1">
      <c r="A7" s="123"/>
      <c r="B7" s="124" t="str">
        <f>IFERROR(VLOOKUP(D7,DB!A:K,11,0),"")</f>
        <v/>
      </c>
      <c r="C7" s="125"/>
      <c r="D7" s="124"/>
      <c r="E7" s="106"/>
      <c r="F7" s="126"/>
      <c r="G7" s="72">
        <f ca="1">IFERROR(NOW()-F7,"-")</f>
        <v>45988.311068402778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45988.311068402778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45988.311068402778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45988.311068402778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45988.311068402778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45988.311068402778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45988.311068402778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45988.311068402778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45988.311068402778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45988.311068402778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45988.311068402778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45988.311068402778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45988.311068402778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45988.311068402778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45988.311068402778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45988.311068402778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45988.311068402778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45988.311068402778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45988.311068402778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45988.311068402778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45988.311068402778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45988.311068402778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45988.311068402778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45988.311068402778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45988.311068402778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45988.311068402778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45988.311068402778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45988.311068402778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45988.311068402778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45988.311068402778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45988.311068402778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45988.311068402778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45988.311068402778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2025-11-27T04:29:54Z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