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00" documentId="13_ncr:1_{F6CB121F-512D-4AA6-A0C1-0FB36C537598}" xr6:coauthVersionLast="47" xr6:coauthVersionMax="47" xr10:uidLastSave="{3BCCFDA3-6C3F-419B-9831-7BB2A776E3B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L8" i="4"/>
  <c r="I4" i="4"/>
  <c r="J4" i="4"/>
  <c r="I5" i="4"/>
  <c r="J5" i="4"/>
  <c r="I6" i="4"/>
  <c r="J6" i="4"/>
  <c r="I7" i="4"/>
  <c r="J7" i="4"/>
  <c r="I8" i="4"/>
  <c r="J8" i="4"/>
  <c r="I9" i="4"/>
  <c r="J9" i="4"/>
  <c r="I10" i="4"/>
  <c r="J10"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<sst xmlns="http://schemas.openxmlformats.org/spreadsheetml/2006/main" count="179040" uniqueCount="39114">
  <si>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</si>
  <si>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</si>
  <si>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</si>
  <si>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</si>
  <si>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</si>
  <si>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</si>
  <si>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</si>
  <si>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</si>
  <si>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</si>
  <si>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</si>
  <si>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</si>
  <si>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</si>
  <si>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</si>
  <si>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</si>
  <si>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</si>
  <si>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</si>
  <si>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</si>
  <si>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</si>
  <si>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</si>
  <si>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</si>
  <si>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</si>
  <si>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</si>
  <si>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</si>
  <si>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</si>
  <si>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</si>
  <si>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</si>
  <si>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</si>
  <si>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</si>
  <si>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</si>
  <si>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</si>
  <si>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</si>
  <si>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</si>
  <si>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</si>
  <si>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</si>
  <si>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</si>
  <si>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</si>
  <si>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</si>
  <si>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</si>
  <si>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</si>
  <si>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</si>
  <si>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</si>
  <si>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</si>
  <si>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</si>
  <si>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</si>
  <si>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</si>
  <si>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</si>
  <si>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</si>
  <si>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</si>
  <si>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</si>
  <si>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</si>
  <si>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</si>
  <si>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</si>
  <si>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</si>
  <si>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</si>
  <si>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</si>
  <si>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</si>
  <si>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</si>
  <si>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</si>
  <si>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</si>
  <si>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</si>
  <si>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</si>
  <si>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</si>
  <si>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</si>
  <si>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</si>
  <si>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</si>
  <si>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</si>
  <si>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</si>
  <si>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</si>
  <si>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</si>
  <si>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</si>
  <si>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</si>
  <si>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</si>
  <si>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</si>
  <si>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</si>
  <si>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</si>
  <si>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</si>
  <si>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</si>
  <si>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</si>
  <si>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</si>
  <si>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</si>
  <si>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</si>
  <si>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</si>
  <si>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</si>
  <si>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</si>
  <si>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</si>
  <si>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</si>
  <si>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</si>
  <si>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</si>
  <si>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</si>
  <si>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</si>
  <si>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</si>
  <si>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</si>
  <si>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</si>
  <si>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</si>
  <si>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</si>
  <si>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</si>
  <si>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</si>
  <si>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</si>
  <si>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</si>
  <si>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</si>
  <si>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</si>
  <si>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</si>
  <si>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</si>
  <si>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</si>
  <si>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</si>
  <si>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</si>
  <si>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</si>
  <si>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</si>
  <si>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</si>
  <si>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</si>
  <si>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</si>
  <si>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</si>
  <si>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</si>
  <si>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</si>
  <si>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</si>
  <si>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</si>
  <si>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</si>
  <si>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</si>
  <si>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</si>
  <si>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</si>
  <si>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</si>
  <si>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</si>
  <si>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</si>
  <si>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</si>
  <si>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</si>
  <si>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</si>
  <si>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</si>
  <si>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</si>
  <si>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</si>
  <si>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</si>
  <si>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</si>
  <si>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</si>
  <si>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</si>
  <si>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</si>
  <si>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</si>
  <si>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</si>
  <si>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</si>
  <si>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</si>
  <si>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</si>
  <si>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</si>
  <si>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</si>
  <si>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</si>
  <si>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</si>
  <si>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</si>
  <si>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</si>
  <si>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</si>
  <si>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</si>
  <si>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</si>
  <si>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</si>
  <si>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</si>
  <si>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</si>
  <si>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</si>
  <si>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</si>
  <si>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</si>
  <si>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</si>
  <si>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</si>
  <si>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</si>
  <si>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</si>
  <si>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</si>
  <si>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</si>
  <si>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</si>
  <si>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</si>
  <si>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</si>
  <si>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</si>
  <si>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</si>
  <si>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</si>
  <si>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</si>
  <si>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</si>
  <si>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</si>
  <si>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</si>
  <si>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</si>
  <si>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</si>
  <si>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</si>
  <si>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</si>
  <si>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</si>
  <si>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</si>
  <si>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</si>
  <si>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</si>
  <si>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</si>
  <si>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</si>
  <si>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</si>
  <si>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</si>
  <si>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</si>
  <si>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</si>
  <si>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</si>
  <si>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</si>
  <si>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</si>
  <si>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</si>
  <si>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</si>
  <si>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</si>
  <si>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</si>
  <si>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</si>
  <si>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</si>
  <si>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</si>
  <si>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</si>
  <si>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</si>
  <si>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</si>
  <si>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</si>
  <si>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</si>
  <si>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</si>
  <si>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</si>
  <si>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</si>
  <si>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</si>
  <si>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</si>
  <si>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</si>
  <si>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</si>
  <si>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</si>
  <si>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</si>
  <si>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</si>
  <si>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</si>
  <si>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</si>
  <si>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</si>
  <si>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</si>
  <si>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</si>
  <si>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</si>
  <si>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</si>
  <si>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</si>
  <si>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</si>
  <si>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</si>
  <si>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</si>
  <si>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</si>
  <si>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</si>
  <si>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</si>
  <si>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</si>
  <si>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</si>
  <si>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</si>
  <si>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</si>
  <si>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</si>
  <si>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</si>
  <si>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</si>
  <si>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</si>
  <si>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</si>
  <si>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</si>
  <si>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</si>
  <si>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</si>
  <si>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</si>
  <si>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</si>
  <si>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</si>
  <si>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</si>
  <si>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</si>
  <si>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</si>
  <si>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</si>
  <si>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</si>
  <si>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</si>
  <si>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</si>
  <si>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</si>
  <si>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</si>
  <si>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</si>
  <si>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</si>
  <si>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</si>
  <si>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</si>
  <si>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</si>
  <si>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</si>
  <si>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</si>
  <si>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</si>
  <si>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</si>
  <si>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</si>
  <si>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</si>
  <si>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</si>
  <si>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</si>
  <si>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</si>
  <si>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</si>
  <si>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</si>
  <si>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</si>
  <si>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</si>
  <si>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</si>
  <si>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</si>
  <si>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</si>
  <si>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</si>
  <si>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</si>
  <si>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</si>
  <si>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</si>
  <si>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</si>
  <si>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</si>
  <si>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</si>
  <si>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</si>
  <si>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</si>
  <si>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</si>
  <si>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</si>
  <si>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</si>
  <si>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</si>
  <si>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</si>
  <si>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</si>
  <si>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</si>
  <si>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</si>
  <si>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</si>
  <si>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</si>
  <si>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</si>
  <si>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</si>
  <si>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</si>
  <si>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</si>
  <si>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</si>
  <si>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</si>
  <si>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</si>
  <si>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</si>
  <si>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</si>
  <si>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</si>
  <si>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</si>
  <si>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</si>
  <si>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</si>
  <si>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</si>
  <si>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</si>
  <si>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</si>
  <si>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</si>
  <si>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</si>
  <si>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</si>
  <si>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</si>
  <si>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</si>
  <si>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</si>
  <si>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</si>
  <si>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</si>
  <si>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</si>
  <si>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</si>
  <si>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</si>
  <si>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</si>
  <si>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</si>
  <si>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</si>
  <si>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</si>
  <si>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</si>
  <si>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</si>
  <si>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</si>
  <si>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</si>
  <si>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</si>
  <si>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</si>
  <si>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</si>
  <si>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</si>
  <si>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</si>
  <si>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</si>
  <si>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</si>
  <si>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</si>
  <si>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</si>
  <si>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</si>
  <si>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</si>
  <si>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</si>
  <si>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</si>
  <si>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</si>
  <si>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</si>
  <si>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</si>
  <si>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</si>
  <si>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</si>
  <si>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</si>
  <si>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</si>
  <si>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</si>
  <si>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</si>
  <si>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</si>
  <si>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</si>
  <si>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</si>
  <si>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</si>
  <si>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</si>
  <si>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</si>
  <si>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</si>
  <si>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</si>
  <si>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</si>
  <si>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</si>
  <si>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</si>
  <si>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</si>
  <si>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</si>
  <si>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</si>
  <si>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</si>
  <si>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</si>
  <si>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</si>
  <si>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</si>
  <si>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</si>
  <si>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</si>
  <si>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</si>
  <si>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</si>
  <si>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</si>
  <si>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</si>
  <si>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</si>
  <si>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</si>
  <si>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</si>
  <si>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</si>
  <si>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</si>
  <si>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</si>
  <si>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</si>
  <si>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</si>
  <si>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</si>
  <si>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</si>
  <si>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</si>
  <si>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</si>
  <si>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</si>
  <si>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</si>
  <si>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</si>
  <si>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</si>
  <si>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</si>
  <si>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</si>
  <si>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</si>
  <si>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</si>
  <si>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</si>
  <si>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</si>
  <si>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</si>
  <si>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</si>
  <si>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</si>
  <si>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</si>
  <si>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</si>
  <si>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</si>
  <si>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</si>
  <si>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</si>
  <si>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</si>
  <si>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</si>
  <si>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</si>
  <si>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</si>
  <si>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</si>
  <si>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</si>
  <si>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</si>
  <si>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</si>
  <si>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</si>
  <si>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</si>
  <si>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</si>
  <si>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</si>
  <si>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</si>
  <si>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</si>
  <si>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</si>
  <si>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</si>
  <si>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</si>
  <si>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</si>
  <si>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</si>
  <si>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</si>
  <si>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</si>
  <si>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</si>
  <si>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</si>
  <si>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</si>
  <si>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</si>
  <si>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</si>
  <si>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</si>
  <si>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</si>
  <si>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</si>
  <si>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</si>
  <si>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</si>
  <si>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</si>
  <si>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</si>
  <si>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</si>
  <si>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</si>
  <si>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</si>
  <si>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</si>
  <si>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</si>
  <si>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</si>
  <si>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</si>
  <si>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</si>
  <si>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</si>
  <si>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</si>
  <si>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</si>
  <si>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</si>
  <si>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</si>
  <si>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</si>
  <si>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</si>
  <si>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</si>
  <si>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</si>
  <si>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</si>
  <si>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</si>
  <si>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</si>
  <si>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</si>
  <si>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</si>
  <si>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</si>
  <si>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</si>
  <si>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</si>
  <si>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</si>
  <si>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</si>
  <si>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</si>
  <si>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</si>
  <si>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</si>
  <si>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</si>
  <si>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</si>
  <si>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</si>
  <si>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</si>
  <si>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</si>
  <si>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</si>
  <si>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</si>
  <si>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</si>
  <si>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</si>
  <si>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</si>
  <si>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</si>
  <si>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</si>
  <si>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</si>
  <si>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</si>
  <si>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</si>
  <si>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</si>
  <si>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</si>
  <si>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</si>
  <si>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</si>
  <si>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</si>
  <si>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</si>
  <si>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</si>
  <si>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</si>
  <si>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</si>
  <si>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</si>
  <si>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</si>
  <si>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</si>
  <si>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</si>
  <si>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</si>
  <si>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</si>
  <si>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</si>
  <si>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</si>
  <si>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</si>
  <si>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</si>
  <si>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</si>
  <si>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</si>
  <si>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</si>
  <si>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</si>
  <si>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</si>
  <si>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</si>
  <si>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</si>
  <si>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</si>
  <si>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</si>
  <si>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</si>
  <si>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</si>
  <si>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</si>
  <si>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</si>
  <si>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</si>
  <si>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</si>
  <si>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</si>
  <si>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</si>
  <si>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</si>
  <si>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</si>
  <si>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</si>
  <si>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</si>
  <si>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</si>
  <si>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</si>
  <si>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</si>
  <si>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</si>
  <si>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</si>
  <si>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</si>
  <si>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</si>
  <si>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</si>
  <si>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</si>
  <si>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</si>
  <si>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</si>
  <si>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</si>
  <si>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</si>
  <si>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</si>
  <si>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</si>
  <si>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</si>
  <si>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</si>
  <si>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</si>
  <si>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</si>
  <si>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</si>
  <si>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</si>
  <si>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</si>
  <si>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</si>
  <si>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</si>
  <si>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</si>
  <si>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</si>
  <si>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</si>
  <si>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</si>
  <si>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</si>
  <si>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</si>
  <si>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</si>
  <si>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</si>
  <si>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</si>
  <si>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</si>
  <si>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</si>
  <si>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</si>
  <si>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</si>
  <si>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</si>
  <si>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</si>
  <si>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</si>
  <si>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</si>
  <si>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</si>
  <si>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</si>
  <si>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</si>
  <si>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</si>
  <si>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</si>
  <si>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</si>
  <si>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</si>
  <si>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</si>
  <si>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</si>
  <si>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</si>
  <si>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</si>
  <si>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</si>
  <si>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</si>
  <si>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</si>
  <si>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</si>
  <si>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</si>
  <si>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</si>
  <si>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</si>
  <si>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</si>
  <si>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</si>
  <si>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</si>
  <si>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</si>
  <si>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</si>
  <si>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</si>
  <si>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</si>
  <si>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</si>
  <si>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</si>
  <si>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</si>
  <si>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</si>
  <si>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</si>
  <si>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</si>
  <si>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</si>
  <si>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</si>
  <si>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</si>
  <si>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</si>
  <si>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</si>
  <si>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</si>
  <si>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</si>
  <si>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</si>
  <si>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</si>
  <si>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</si>
  <si>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</si>
  <si>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</si>
  <si>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</si>
  <si>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</si>
  <si>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</si>
  <si>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</si>
  <si>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</si>
  <si>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</si>
  <si>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</si>
  <si>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</si>
  <si>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</si>
  <si>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</si>
  <si>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</si>
  <si>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</si>
  <si>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</si>
  <si>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</si>
  <si>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</si>
  <si>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</si>
  <si>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</si>
  <si>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</si>
  <si>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</si>
  <si>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</si>
  <si>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</si>
  <si>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</si>
  <si>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</si>
  <si>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</si>
  <si>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</si>
  <si>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</si>
  <si>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</si>
  <si>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</si>
  <si>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</si>
  <si>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</si>
  <si>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</si>
  <si>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</si>
  <si>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</si>
  <si>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</si>
  <si>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</si>
  <si>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</si>
  <si>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</si>
  <si>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</si>
  <si>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</si>
  <si>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</si>
  <si>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</si>
  <si>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</si>
  <si>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</si>
  <si>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</si>
  <si>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</si>
  <si>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</si>
  <si>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</si>
  <si>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</si>
  <si>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</si>
  <si>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</si>
  <si>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</si>
  <si>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</si>
  <si>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</si>
  <si>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</si>
  <si>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</si>
  <si>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</si>
  <si>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</si>
  <si>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</si>
  <si>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</si>
  <si>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</si>
  <si>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</si>
  <si>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</si>
  <si>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</si>
  <si>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</si>
  <si>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</si>
  <si>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</si>
  <si>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</si>
  <si>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</si>
  <si>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</si>
  <si>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</si>
  <si>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</si>
  <si>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</si>
  <si>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</si>
  <si>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</si>
  <si>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</si>
  <si>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</si>
  <si>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</si>
  <si>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</si>
  <si>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</si>
  <si>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</si>
  <si>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</si>
  <si>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</si>
  <si>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</si>
  <si>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</si>
  <si>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</si>
  <si>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</si>
  <si>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</si>
  <si>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</si>
  <si>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</si>
  <si>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</si>
  <si>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</si>
  <si>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</si>
  <si>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</si>
  <si>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</si>
  <si>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</si>
  <si>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</si>
  <si>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</si>
  <si>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</si>
  <si>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</si>
  <si>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</si>
  <si>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</si>
  <si>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</si>
  <si>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</si>
  <si>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</si>
  <si>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</si>
  <si>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</si>
  <si>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</si>
  <si>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</si>
  <si>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</si>
  <si>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</si>
  <si>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</si>
  <si>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</si>
  <si>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</si>
  <si>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</si>
  <si>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</si>
  <si>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</si>
  <si>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</si>
  <si>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</si>
  <si>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</si>
  <si>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</si>
  <si>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</si>
  <si>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</si>
  <si>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</si>
  <si>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</si>
  <si>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</si>
  <si>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</si>
  <si>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</si>
  <si>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</si>
  <si>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</si>
  <si>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</si>
  <si>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</si>
  <si>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</si>
  <si>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</si>
  <si>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</si>
  <si>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</si>
  <si>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</si>
  <si>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</si>
  <si>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</si>
  <si>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</si>
  <si>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</si>
  <si>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</si>
  <si>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</si>
  <si>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</si>
  <si>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</si>
  <si>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</si>
  <si>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</si>
  <si>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</si>
  <si>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</si>
  <si>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</si>
  <si>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</si>
  <si>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</si>
  <si>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</si>
  <si>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</si>
  <si>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</si>
  <si>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</si>
  <si>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</si>
  <si>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</si>
  <si>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</si>
  <si>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</si>
  <si>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</si>
  <si>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</si>
  <si>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</si>
  <si>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</si>
  <si>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</si>
  <si>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</si>
  <si>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</si>
  <si>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</si>
  <si>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</si>
  <si>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</si>
  <si>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</si>
  <si>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</si>
  <si>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</si>
  <si>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</si>
  <si>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</si>
  <si>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</si>
  <si>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</si>
  <si>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</si>
  <si>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</si>
  <si>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</si>
  <si>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</si>
  <si>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</si>
  <si>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</si>
  <si>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</si>
  <si>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</si>
  <si>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</si>
  <si>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</si>
  <si>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</si>
  <si>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</si>
  <si>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</si>
  <si>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</si>
  <si>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</si>
  <si>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</si>
  <si>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</si>
  <si>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</si>
  <si>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</si>
  <si>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</si>
  <si>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</si>
  <si>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</si>
  <si>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</si>
  <si>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</si>
  <si>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</si>
  <si>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</si>
  <si>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</si>
  <si>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</si>
  <si>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</si>
  <si>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</si>
  <si>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</si>
  <si>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</si>
  <si>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</si>
  <si>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</si>
  <si>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</si>
  <si>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</si>
  <si>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</si>
  <si>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</si>
  <si>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</si>
  <si>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</si>
  <si>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</si>
  <si>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</si>
  <si>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</si>
  <si>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</si>
  <si>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</si>
  <si>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</si>
  <si>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</si>
  <si>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</si>
  <si>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</si>
  <si>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</si>
  <si>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</si>
  <si>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</si>
  <si>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</si>
  <si>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</si>
  <si>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</si>
  <si>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</si>
  <si>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</si>
  <si>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</si>
  <si>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</si>
  <si>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</si>
  <si>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</si>
  <si>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</si>
  <si>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</si>
  <si>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</si>
  <si>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</si>
  <si>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</si>
  <si>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</si>
  <si>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</si>
  <si>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</si>
  <si>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</si>
  <si>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</si>
  <si>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</si>
  <si>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</si>
  <si>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</si>
  <si>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</si>
  <si>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</si>
  <si>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</si>
  <si>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</si>
  <si>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</si>
  <si>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</si>
  <si>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</si>
  <si>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</si>
  <si>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</si>
  <si>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</si>
  <si>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</si>
  <si>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</si>
  <si>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</si>
  <si>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</si>
  <si>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</si>
  <si>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</si>
  <si>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</si>
  <si>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</si>
  <si>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</si>
  <si>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</si>
  <si>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</si>
  <si>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</si>
  <si>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</si>
  <si>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</si>
  <si>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</si>
  <si>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</si>
  <si>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</si>
  <si>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</si>
  <si>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</si>
  <si>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</si>
  <si>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</si>
  <si>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</si>
  <si>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</si>
  <si>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</si>
  <si>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</si>
  <si>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</si>
  <si>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</si>
  <si>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</si>
  <si>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</si>
  <si>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</si>
  <si>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</si>
  <si>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</si>
  <si>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</si>
  <si>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</si>
  <si>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</si>
  <si>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</si>
  <si>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</si>
  <si>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</si>
  <si>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</si>
  <si>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</si>
  <si>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</si>
  <si>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</si>
  <si>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</si>
  <si>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</si>
  <si>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</si>
  <si>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</si>
  <si>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</si>
  <si>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</si>
  <si>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</si>
  <si>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</si>
  <si>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</si>
  <si>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</si>
  <si>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</si>
  <si>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</si>
  <si>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</si>
  <si>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</si>
  <si>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</si>
  <si>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</si>
  <si>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</si>
  <si>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</si>
  <si>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</si>
  <si>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</si>
  <si>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</si>
  <si>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</si>
  <si>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</si>
  <si>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</si>
  <si>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</si>
  <si>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</si>
  <si>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</si>
  <si>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</si>
  <si>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</si>
  <si>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</si>
  <si>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</si>
  <si>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</si>
  <si>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</si>
  <si>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</si>
  <si>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</si>
  <si>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</si>
  <si>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</si>
  <si>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</si>
  <si>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</si>
  <si>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</si>
  <si>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</si>
  <si>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</si>
  <si>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</si>
  <si>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</si>
  <si>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</si>
  <si>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</si>
  <si>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</si>
  <si>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</si>
  <si>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</si>
  <si>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</si>
  <si>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</si>
  <si>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</si>
  <si>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</si>
  <si>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</si>
  <si>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</si>
  <si>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</si>
  <si>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</si>
  <si>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</si>
  <si>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</si>
  <si>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</si>
  <si>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</si>
  <si>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</si>
  <si>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</si>
  <si>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</si>
  <si>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</si>
  <si>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</si>
  <si>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</si>
  <si>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</si>
  <si>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</si>
  <si>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</si>
  <si>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</si>
  <si>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</si>
  <si>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</si>
  <si>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</si>
  <si>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</si>
  <si>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</si>
  <si>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</si>
  <si>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</si>
  <si>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</si>
  <si>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</si>
  <si>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</si>
  <si>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</si>
  <si>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</si>
  <si>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</si>
  <si>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</si>
  <si>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</si>
  <si>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</si>
  <si>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</si>
  <si>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</si>
  <si>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</si>
  <si>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</si>
  <si>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</si>
  <si>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</si>
  <si>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</si>
  <si>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</si>
  <si>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</si>
  <si>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</si>
  <si>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</si>
  <si>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</si>
  <si>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</si>
  <si>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</si>
  <si>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</si>
  <si>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</si>
  <si>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</si>
  <si>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</si>
  <si>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</si>
  <si>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</si>
  <si>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</si>
  <si>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</si>
  <si>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</si>
  <si>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</si>
  <si>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</si>
  <si>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</si>
  <si>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</si>
  <si>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</si>
  <si>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</si>
  <si>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</si>
  <si>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</si>
  <si>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</si>
  <si>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</si>
  <si>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</si>
  <si>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</si>
  <si>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</si>
  <si>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</si>
  <si>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</si>
  <si>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</si>
  <si>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</si>
  <si>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</si>
  <si>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</si>
  <si>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</si>
  <si>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</si>
  <si>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</si>
  <si>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</si>
  <si>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</si>
  <si>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</si>
  <si>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</si>
  <si>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</si>
  <si>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</si>
  <si>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</si>
  <si>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</si>
  <si>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</si>
  <si>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</si>
  <si>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</si>
  <si>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</si>
  <si>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</si>
  <si>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</si>
  <si>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</si>
  <si>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</si>
  <si>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</si>
  <si>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</si>
  <si>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</si>
  <si>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</si>
  <si>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</si>
  <si>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</si>
  <si>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</si>
  <si>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</si>
  <si>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</si>
  <si>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</si>
  <si>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</si>
  <si>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</si>
  <si>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</si>
  <si>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</si>
  <si>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</si>
  <si>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</si>
  <si>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</si>
  <si>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</si>
  <si>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</si>
  <si>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</si>
  <si>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</si>
  <si>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</si>
  <si>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</si>
  <si>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</si>
  <si>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</si>
  <si>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</si>
  <si>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</si>
  <si>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</si>
  <si>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</si>
  <si>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</si>
  <si>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</si>
  <si>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</si>
  <si>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</si>
  <si>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</si>
  <si>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</si>
  <si>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</si>
  <si>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</si>
  <si>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</si>
  <si>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</si>
  <si>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</si>
  <si>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</si>
  <si>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</si>
  <si>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</si>
  <si>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</si>
  <si>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</si>
  <si>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</si>
  <si>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</si>
  <si>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</si>
  <si>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</si>
  <si>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</si>
  <si>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</si>
  <si>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</si>
  <si>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</si>
  <si>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</si>
  <si>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</si>
  <si>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</si>
  <si>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</si>
  <si>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</si>
  <si>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</si>
  <si>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</si>
  <si>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</si>
  <si>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</si>
  <si>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</si>
  <si>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</si>
  <si>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</si>
  <si>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</si>
  <si>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</si>
  <si>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</si>
  <si>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</si>
  <si>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</si>
  <si>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</si>
  <si>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</si>
  <si>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</si>
  <si>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</si>
  <si>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</si>
  <si>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</si>
  <si>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</si>
  <si>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</si>
  <si>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</si>
  <si>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</si>
  <si>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</si>
  <si>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</si>
  <si>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</si>
  <si>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</si>
  <si>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</si>
  <si>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</si>
  <si>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</si>
  <si>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</si>
  <si>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</si>
  <si>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</si>
  <si>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</si>
  <si>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</si>
  <si>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</si>
  <si>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</si>
  <si>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</si>
  <si>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</si>
  <si>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</si>
  <si>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</si>
  <si>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</si>
  <si>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</si>
  <si>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</si>
  <si>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</si>
  <si>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</si>
  <si>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</si>
  <si>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</si>
  <si>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</si>
  <si>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</si>
  <si>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</si>
  <si>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</si>
  <si>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</si>
  <si>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</si>
  <si>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</si>
  <si>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</si>
  <si>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</si>
  <si>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</si>
  <si>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</si>
  <si>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</si>
  <si>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</si>
  <si>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</si>
  <si>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</si>
  <si>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</si>
  <si>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</si>
  <si>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</si>
  <si>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</si>
  <si>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</si>
  <si>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</si>
  <si>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</si>
  <si>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</si>
  <si>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</si>
  <si>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</si>
  <si>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</si>
  <si>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</si>
  <si>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</si>
  <si>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</si>
  <si>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</si>
  <si>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</si>
  <si>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</si>
  <si>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</si>
  <si>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</si>
  <si>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</si>
  <si>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</si>
  <si>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</si>
  <si>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</si>
  <si>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</si>
  <si>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</si>
  <si>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</si>
  <si>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</si>
  <si>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</si>
  <si>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</si>
  <si>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</si>
  <si>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</si>
  <si>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</si>
  <si>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</si>
  <si>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</si>
  <si>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</si>
  <si>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</si>
  <si>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</si>
  <si>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</si>
  <si>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</si>
  <si>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</si>
  <si>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</si>
  <si>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</si>
  <si>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</si>
  <si>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</si>
  <si>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</si>
  <si>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</si>
  <si>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</si>
  <si>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</si>
  <si>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</si>
  <si>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</si>
  <si>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</si>
  <si>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</si>
  <si>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</si>
  <si>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</si>
  <si>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</si>
  <si>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</si>
  <si>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</si>
  <si>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</si>
  <si>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</si>
  <si>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</si>
  <si>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</si>
  <si>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</si>
  <si>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</si>
  <si>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</si>
  <si>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</si>
  <si>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</si>
  <si>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</si>
  <si>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</si>
  <si>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</si>
  <si>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</si>
  <si>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</si>
  <si>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</si>
  <si>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</si>
  <si>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</si>
  <si>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</si>
  <si>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</si>
  <si>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</si>
  <si>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</si>
  <si>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</si>
  <si>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</si>
  <si>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</si>
  <si>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</si>
  <si>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</si>
  <si>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</si>
  <si>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</si>
  <si>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</si>
  <si>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</si>
  <si>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</si>
  <si>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</si>
  <si>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</si>
  <si>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</si>
  <si>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</si>
  <si>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</si>
  <si>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</si>
  <si>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</si>
  <si>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</si>
  <si>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</si>
  <si>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</si>
  <si>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</si>
  <si>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</si>
  <si>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</si>
  <si>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</si>
  <si>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</si>
  <si>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</si>
  <si>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</si>
  <si>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</si>
  <si>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</si>
  <si>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</si>
  <si>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</si>
  <si>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</si>
  <si>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</si>
  <si>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</si>
  <si>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</si>
  <si>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</si>
  <si>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</si>
  <si>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</si>
  <si>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</si>
  <si>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</si>
  <si>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</si>
  <si>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</si>
  <si>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</si>
  <si>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</si>
  <si>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</si>
  <si>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</si>
  <si>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</si>
  <si>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</si>
  <si>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</si>
  <si>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</si>
  <si>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</si>
  <si>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</si>
  <si>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</si>
  <si>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</si>
  <si>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</si>
  <si>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</si>
  <si>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</si>
  <si>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</si>
  <si>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</si>
  <si>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</si>
  <si>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</si>
  <si>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</si>
  <si>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</si>
  <si>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</si>
  <si>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</si>
  <si>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</si>
  <si>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</si>
  <si>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</si>
  <si>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</si>
  <si>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</si>
  <si>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</si>
  <si>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</si>
  <si>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</si>
  <si>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</si>
  <si>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</si>
  <si>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</si>
  <si>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</si>
  <si>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</si>
  <si>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</si>
  <si>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</si>
  <si>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</si>
  <si>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</si>
  <si>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</si>
  <si>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</si>
  <si>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</si>
  <si>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</si>
  <si>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</si>
  <si>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</si>
  <si>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</si>
  <si>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</si>
  <si>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</si>
  <si>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</si>
  <si>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</si>
  <si>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</si>
  <si>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</si>
  <si>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</si>
  <si>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</si>
  <si>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</si>
  <si>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</si>
  <si>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</si>
  <si>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</si>
  <si>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</si>
  <si>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</si>
  <si>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</si>
  <si>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</si>
  <si>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</si>
  <si>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</si>
  <si>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</si>
  <si>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</si>
  <si>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</si>
  <si>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</si>
  <si>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</si>
  <si>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</si>
  <si>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</si>
  <si>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</si>
  <si>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</si>
  <si>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</si>
  <si>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</si>
  <si>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</si>
  <si>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</si>
  <si>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</si>
  <si>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</si>
  <si>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</si>
  <si>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</si>
  <si>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</si>
  <si>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</si>
  <si>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</si>
  <si>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</si>
  <si>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</si>
  <si>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</si>
  <si>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</si>
  <si>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</si>
  <si>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</si>
  <si>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</si>
  <si>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</si>
  <si>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</si>
  <si>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</si>
  <si>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</si>
  <si>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</si>
  <si>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</si>
  <si>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</si>
  <si>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</si>
  <si>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</si>
  <si>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</si>
  <si>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</si>
  <si>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</si>
  <si>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</si>
  <si>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</si>
  <si>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</si>
  <si>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</si>
  <si>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</si>
  <si>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</si>
  <si>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</si>
  <si>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</si>
  <si>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</si>
  <si>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</si>
  <si>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</si>
  <si>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</si>
  <si>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</si>
  <si>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</si>
  <si>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</si>
  <si>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</si>
  <si>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</si>
  <si>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</si>
  <si>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</si>
  <si>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</si>
  <si>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</si>
  <si>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</si>
  <si>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</si>
  <si>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</si>
  <si>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</si>
  <si>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</si>
  <si>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</si>
  <si>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</si>
  <si>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</si>
  <si>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</si>
  <si>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</si>
  <si>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</si>
  <si>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</si>
  <si>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</si>
  <si>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</si>
  <si>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</si>
  <si>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</si>
  <si>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</si>
  <si>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</si>
  <si>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</si>
  <si>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</si>
  <si>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</si>
  <si>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</si>
  <si>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</si>
  <si>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</si>
  <si>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</si>
  <si>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</si>
  <si>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</si>
  <si>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</si>
  <si>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</si>
  <si>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</si>
  <si>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</si>
  <si>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</si>
  <si>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</si>
  <si>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</si>
  <si>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</si>
  <si>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</si>
  <si>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</si>
  <si>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</si>
  <si>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</si>
  <si>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</si>
  <si>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</si>
  <si>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</si>
  <si>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</si>
  <si>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</si>
  <si>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</si>
  <si>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</si>
  <si>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</si>
  <si>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</si>
  <si>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</si>
  <si>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</si>
  <si>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</si>
  <si>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</si>
  <si>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</si>
  <si>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</si>
  <si>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</si>
  <si>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</si>
  <si>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</si>
  <si>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</si>
  <si>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</si>
  <si>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</si>
  <si>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</si>
  <si>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</si>
  <si>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</si>
  <si>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</si>
  <si>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</si>
  <si>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</si>
  <si>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</si>
  <si>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</si>
  <si>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</si>
  <si>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</si>
  <si>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</si>
  <si>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</si>
  <si>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</si>
  <si>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</si>
  <si>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</si>
  <si>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</si>
  <si>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</si>
  <si>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</si>
  <si>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</si>
  <si>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</si>
  <si>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</si>
  <si>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</si>
  <si>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</si>
  <si>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</si>
  <si>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</si>
  <si>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</si>
  <si>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</si>
  <si>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</si>
  <si>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</si>
  <si>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</si>
  <si>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</si>
  <si>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</si>
  <si>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</si>
  <si>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</si>
  <si>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</si>
  <si>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</si>
  <si>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</si>
  <si>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</si>
  <si>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</si>
  <si>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</si>
  <si>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</si>
  <si>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</si>
  <si>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</si>
  <si>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</si>
  <si>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</si>
  <si>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</si>
  <si>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</si>
  <si>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</si>
  <si>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</si>
  <si>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</si>
  <si>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</si>
  <si>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</si>
  <si>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</si>
  <si>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</si>
  <si>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</si>
  <si>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</si>
  <si>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</si>
  <si>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</si>
  <si>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</si>
  <si>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</si>
  <si>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</si>
  <si>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</si>
  <si>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</si>
  <si>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</si>
  <si>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</si>
  <si>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</si>
  <si>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</si>
  <si>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</si>
  <si>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</si>
  <si>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</si>
  <si>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</si>
  <si>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</si>
  <si>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</si>
  <si>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</si>
  <si>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</si>
  <si>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</si>
  <si>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</si>
  <si>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</si>
  <si>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</si>
  <si>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</si>
  <si>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</si>
  <si>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</si>
  <si>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</si>
  <si>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</si>
  <si>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</si>
  <si>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</si>
  <si>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</si>
  <si>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</si>
  <si>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</si>
  <si>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</si>
  <si>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</si>
  <si>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</si>
  <si>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</si>
  <si>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</si>
  <si>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</si>
  <si>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</si>
  <si>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</si>
  <si>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</si>
  <si>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</si>
  <si>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</si>
  <si>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</si>
  <si>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</si>
  <si>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</si>
  <si>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</si>
  <si>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</si>
  <si>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</si>
  <si>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</si>
  <si>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</si>
  <si>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</si>
  <si>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</si>
  <si>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</si>
  <si>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</si>
  <si>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</si>
  <si>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</si>
  <si>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</si>
  <si>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</si>
  <si>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</si>
  <si>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</si>
  <si>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</si>
  <si>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</si>
  <si>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</si>
  <si>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</si>
  <si>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</si>
  <si>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</si>
  <si>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</si>
  <si>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</si>
  <si>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</si>
  <si>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</si>
  <si>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</si>
  <si>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</si>
  <si>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</si>
  <si>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</si>
  <si>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</si>
  <si>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</si>
  <si>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</si>
  <si>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</si>
  <si>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</si>
  <si>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</si>
  <si>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</si>
  <si>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</si>
  <si>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</si>
  <si>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</si>
  <si>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</si>
  <si>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</si>
  <si>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</si>
  <si>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</si>
  <si>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</si>
  <si>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</si>
  <si>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</si>
  <si>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</si>
  <si>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</si>
  <si>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</si>
  <si>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</si>
  <si>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</si>
  <si>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</si>
  <si>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</si>
  <si>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</si>
  <si>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</si>
  <si>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</si>
  <si>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</si>
  <si>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</si>
  <si>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</si>
  <si>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</si>
  <si>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</si>
  <si>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</si>
  <si>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</si>
  <si>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</si>
  <si>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</si>
  <si>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</si>
  <si>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</si>
  <si>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</si>
  <si>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</si>
  <si>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</si>
  <si>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</si>
  <si>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</si>
  <si>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</si>
  <si>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</si>
  <si>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</si>
  <si>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</si>
  <si>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</si>
  <si>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</si>
  <si>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</si>
  <si>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</si>
  <si>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</si>
  <si>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</si>
  <si>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</si>
  <si>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</si>
  <si>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</si>
  <si>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</si>
  <si>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</si>
  <si>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</si>
  <si>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</si>
  <si>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</si>
  <si>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</si>
  <si>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</si>
  <si>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</si>
  <si>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</si>
  <si>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</si>
  <si>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</si>
  <si>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</si>
  <si>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</si>
  <si>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</si>
  <si>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</si>
  <si>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</si>
  <si>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</si>
  <si>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</si>
  <si>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</si>
  <si>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</si>
  <si>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</si>
  <si>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</si>
  <si>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</si>
  <si>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</si>
  <si>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</si>
  <si>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</si>
  <si>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</si>
  <si>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</si>
  <si>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</si>
  <si>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</si>
  <si>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</si>
  <si>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</si>
  <si>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</si>
  <si>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</si>
  <si>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</si>
  <si>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</si>
  <si>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</si>
  <si>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</si>
  <si>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</si>
  <si>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</si>
  <si>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</si>
  <si>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</si>
  <si>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</si>
  <si>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</si>
  <si>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</si>
  <si>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</si>
  <si>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</si>
  <si>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</si>
  <si>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</si>
  <si>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</si>
  <si>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</si>
  <si>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</si>
  <si>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</si>
  <si>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</si>
  <si>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</si>
  <si>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</si>
  <si>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</si>
  <si>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</si>
  <si>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</si>
  <si>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</si>
  <si>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</si>
  <si>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</si>
  <si>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</si>
  <si>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</si>
  <si>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</si>
  <si>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</si>
  <si>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</si>
  <si>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</si>
  <si>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</si>
  <si>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</si>
  <si>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</si>
  <si>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</si>
  <si>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</si>
  <si>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</si>
  <si>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</si>
  <si>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</si>
  <si>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</si>
  <si>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</si>
  <si>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</si>
  <si>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</si>
  <si>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</si>
  <si>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</si>
  <si>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</si>
  <si>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</si>
  <si>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</si>
  <si>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</si>
  <si>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</si>
  <si>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</si>
  <si>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</si>
  <si>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</si>
  <si>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</si>
  <si>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</si>
  <si>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</si>
  <si>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</si>
  <si>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</si>
  <si>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</si>
  <si>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</si>
  <si>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</si>
  <si>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</si>
  <si>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</si>
  <si>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</si>
  <si>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</si>
  <si>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</si>
  <si>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</si>
  <si>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</si>
  <si>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</si>
  <si>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</si>
  <si>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</si>
  <si>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</si>
  <si>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</si>
  <si>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</si>
  <si>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</si>
  <si>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</si>
  <si>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</si>
  <si>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</si>
  <si>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</si>
  <si>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</si>
  <si>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</si>
  <si>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</si>
  <si>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</si>
  <si>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</si>
  <si>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</si>
  <si>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</si>
  <si>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</si>
  <si>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</si>
  <si>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</si>
  <si>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</si>
  <si>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</si>
  <si>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</si>
  <si>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</si>
  <si>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</si>
  <si>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</si>
  <si>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</si>
  <si>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</si>
  <si>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</si>
  <si>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</si>
  <si>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</si>
  <si>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</si>
  <si>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</si>
  <si>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</si>
  <si>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</si>
  <si>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</si>
  <si>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</si>
  <si>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</si>
  <si>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</si>
  <si>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</si>
  <si>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</si>
  <si>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</si>
  <si>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</si>
  <si>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</si>
  <si>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</si>
  <si>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</si>
  <si>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</si>
  <si>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</si>
  <si>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</si>
  <si>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</si>
  <si>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</si>
  <si>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</si>
  <si>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</si>
  <si>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</si>
  <si>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</si>
  <si>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</si>
  <si>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</si>
  <si>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</si>
  <si>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</si>
  <si>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</si>
  <si>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</si>
  <si>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</si>
  <si>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</si>
  <si>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</si>
  <si>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</si>
  <si>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</si>
  <si>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</si>
  <si>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</si>
  <si>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</si>
  <si>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</si>
  <si>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</si>
  <si>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</si>
  <si>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</si>
  <si>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</si>
  <si>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</si>
  <si>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</si>
  <si>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</si>
  <si>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</si>
  <si>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</si>
  <si>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</si>
  <si>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</si>
  <si>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</si>
  <si>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</si>
  <si>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</si>
  <si>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</si>
  <si>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</si>
  <si>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</si>
  <si>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</si>
  <si>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</si>
  <si>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</si>
  <si>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</si>
  <si>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</si>
  <si>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</si>
  <si>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</si>
  <si>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</si>
  <si>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</si>
  <si>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</si>
  <si>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</si>
  <si>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</si>
  <si>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</si>
  <si>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</si>
  <si>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</si>
  <si>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</si>
  <si>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</si>
  <si>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</si>
  <si>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</si>
  <si>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</si>
  <si>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</si>
  <si>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</si>
  <si>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</si>
  <si>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</si>
  <si>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</si>
  <si>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</si>
  <si>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</si>
  <si>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</si>
  <si>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</si>
  <si>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</si>
  <si>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</si>
  <si>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</si>
  <si>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</si>
  <si>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</si>
  <si>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</si>
  <si>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</si>
  <si>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</si>
  <si>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</si>
  <si>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</si>
  <si>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</si>
  <si>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</si>
  <si>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</si>
  <si>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</si>
  <si>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</si>
  <si>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</si>
  <si>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</si>
  <si>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</si>
  <si>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</si>
  <si>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</si>
  <si>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</si>
  <si>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</si>
  <si>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</si>
  <si>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</si>
  <si>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</si>
  <si>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</si>
  <si>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</si>
  <si>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</si>
  <si>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</si>
  <si>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</si>
  <si>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</si>
  <si>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</si>
  <si>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</si>
  <si>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</si>
  <si>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</si>
  <si>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</si>
  <si>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</si>
  <si>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</si>
  <si>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</si>
  <si>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</si>
  <si>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</si>
  <si>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</si>
  <si>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</si>
  <si>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</si>
  <si>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</si>
  <si>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</si>
  <si>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</si>
  <si>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</si>
  <si>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</si>
  <si>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</si>
  <si>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</si>
  <si>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</si>
  <si>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</si>
  <si>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</si>
  <si>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</si>
  <si>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</si>
  <si>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</si>
  <si>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</si>
  <si>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</si>
  <si>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</si>
  <si>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</si>
  <si>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</si>
  <si>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</si>
  <si>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</si>
  <si>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</si>
  <si>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</si>
  <si>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</si>
  <si>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</si>
  <si>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</si>
  <si>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</si>
  <si>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</si>
  <si>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</si>
  <si>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</si>
  <si>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</si>
  <si>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</si>
  <si>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</si>
  <si>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</si>
  <si>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</si>
  <si>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</si>
  <si>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</si>
  <si>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</si>
  <si>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</si>
  <si>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</si>
  <si>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</si>
  <si>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</si>
  <si>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</si>
  <si>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</si>
  <si>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</si>
  <si>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</si>
  <si>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</si>
  <si>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</si>
  <si>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</si>
  <si>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</si>
  <si>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</si>
  <si>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</si>
  <si>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</si>
  <si>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</si>
  <si>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</si>
  <si>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</si>
  <si>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</si>
  <si>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</si>
  <si>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</si>
  <si>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</si>
  <si>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</si>
  <si>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</si>
  <si>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</si>
  <si>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</si>
  <si>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</si>
  <si>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</si>
  <si>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</si>
  <si>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</si>
  <si>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</si>
  <si>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</si>
  <si>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</si>
  <si>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</si>
  <si>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</si>
  <si>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</si>
  <si>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</si>
  <si>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</si>
  <si>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</si>
  <si>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</si>
  <si>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</si>
  <si>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</si>
  <si>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</si>
  <si>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</si>
  <si>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</si>
  <si>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</si>
  <si>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</si>
  <si>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</si>
  <si>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</si>
  <si>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</si>
  <si>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</si>
  <si>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</si>
  <si>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</si>
  <si>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</si>
  <si>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</si>
  <si>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</si>
  <si>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</si>
  <si>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</si>
  <si>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</si>
  <si>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</si>
  <si>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</si>
  <si>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</si>
  <si>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</si>
  <si>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</si>
  <si>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</si>
  <si>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</si>
  <si>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</si>
  <si>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</si>
  <si>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</si>
  <si>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</si>
  <si>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</si>
  <si>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</si>
  <si>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</si>
  <si>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</si>
  <si>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</si>
  <si>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</si>
  <si>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</si>
  <si>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</si>
  <si>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</si>
  <si>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</si>
  <si>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</si>
  <si>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</si>
  <si>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</si>
  <si>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</si>
  <si>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</si>
  <si>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</si>
  <si>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</si>
  <si>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</si>
  <si>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</si>
  <si>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</si>
  <si>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</si>
  <si>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</si>
  <si>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</si>
  <si>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</si>
  <si>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</si>
  <si>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</si>
  <si>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</si>
  <si>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</si>
  <si>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</si>
  <si>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</si>
  <si>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</si>
  <si>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</si>
  <si>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</si>
  <si>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</si>
  <si>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</si>
  <si>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</si>
  <si>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</si>
  <si>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</si>
  <si>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</si>
  <si>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</si>
  <si>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</si>
  <si>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</si>
  <si>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</si>
  <si>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</si>
  <si>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</si>
  <si>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</si>
  <si>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</si>
  <si>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</si>
  <si>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</si>
  <si>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</si>
  <si>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</si>
  <si>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</si>
  <si>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</si>
  <si>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</si>
  <si>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</si>
  <si>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</si>
  <si>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</si>
  <si>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</si>
  <si>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</si>
  <si>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</si>
  <si>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</si>
  <si>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</si>
  <si>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</si>
  <si>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</si>
  <si>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</si>
  <si>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</si>
  <si>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</si>
  <si>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</si>
  <si>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</si>
  <si>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</si>
  <si>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</si>
  <si>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</si>
  <si>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</si>
  <si>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</si>
  <si>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</si>
  <si>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</si>
  <si>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</si>
  <si>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</si>
  <si>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</si>
  <si>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</si>
  <si>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</si>
  <si>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</si>
  <si>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</si>
  <si>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</si>
  <si>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</si>
  <si>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</si>
  <si>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</si>
  <si>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</si>
  <si>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</si>
  <si>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</si>
  <si>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</si>
  <si>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</si>
  <si>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</si>
  <si>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</si>
  <si>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</si>
  <si>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</si>
  <si>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</si>
  <si>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</si>
  <si>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</si>
  <si>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</si>
  <si>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</si>
  <si>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</si>
  <si>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</si>
  <si>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</si>
  <si>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</si>
  <si>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</si>
  <si>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</si>
  <si>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</si>
  <si>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</si>
  <si>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</si>
  <si>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</si>
  <si>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</si>
  <si>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</si>
  <si>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</si>
  <si>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</si>
  <si>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</si>
  <si>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</si>
  <si>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</si>
  <si>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</si>
  <si>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</si>
  <si>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</si>
  <si>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</si>
  <si>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</si>
  <si>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</si>
  <si>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</si>
  <si>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</si>
  <si>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</si>
  <si>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</si>
  <si>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</si>
  <si>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</si>
  <si>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</si>
  <si>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</si>
  <si>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</si>
  <si>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</si>
  <si>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</si>
  <si>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</si>
  <si>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</si>
  <si>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</si>
  <si>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</si>
  <si>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</si>
  <si>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</si>
  <si>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</si>
  <si>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</si>
  <si>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</si>
  <si>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</si>
  <si>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</si>
  <si>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</si>
  <si>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</si>
  <si>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</si>
  <si>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</si>
  <si>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</si>
  <si>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</si>
  <si>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</si>
  <si>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</si>
  <si>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</si>
  <si>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</si>
  <si>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</si>
  <si>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</si>
  <si>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</si>
  <si>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</si>
  <si>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</si>
  <si>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</si>
  <si>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</si>
  <si>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</si>
  <si>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</si>
  <si>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</si>
  <si>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</si>
  <si>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</si>
  <si>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</si>
  <si>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</si>
  <si>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</si>
  <si>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</si>
  <si>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</si>
  <si>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</si>
  <si>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</si>
  <si>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</si>
  <si>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</si>
  <si>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</si>
  <si>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</si>
  <si>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</si>
  <si>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</si>
  <si>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</si>
  <si>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</si>
  <si>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</si>
  <si>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</si>
  <si>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</si>
  <si>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</si>
  <si>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</si>
  <si>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</si>
  <si>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</si>
  <si>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</si>
  <si>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</si>
  <si>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</si>
  <si>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</si>
  <si>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</si>
  <si>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</si>
  <si>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</si>
  <si>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</si>
  <si>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</si>
  <si>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</si>
  <si>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</si>
  <si>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</si>
  <si>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</si>
  <si>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</si>
  <si>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</si>
  <si>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</si>
  <si>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</si>
  <si>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</si>
  <si>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</si>
  <si>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</si>
  <si>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</si>
  <si>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</si>
  <si>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</si>
  <si>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</si>
  <si>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</si>
  <si>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</si>
  <si>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</si>
  <si>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</si>
  <si>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</si>
  <si>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</si>
  <si>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</si>
  <si>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</si>
  <si>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</si>
  <si>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</si>
  <si>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</si>
  <si>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</si>
  <si>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</si>
  <si>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</si>
  <si>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</si>
  <si>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</si>
  <si>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</si>
  <si>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</si>
  <si>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</si>
  <si>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</si>
  <si>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</si>
  <si>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</si>
  <si>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</si>
  <si>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</si>
  <si>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</si>
  <si>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</si>
  <si>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</si>
  <si>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</si>
  <si>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</si>
  <si>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</si>
  <si>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</si>
  <si>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</si>
  <si>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</si>
  <si>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</si>
  <si>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</si>
  <si>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</si>
  <si>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</si>
  <si>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</si>
  <si>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</si>
  <si>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</si>
  <si>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</si>
  <si>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</si>
  <si>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</si>
  <si>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</si>
  <si>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</si>
  <si>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</si>
  <si>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</si>
  <si>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</si>
  <si>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</si>
  <si>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</si>
  <si>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</si>
  <si>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</si>
  <si>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</si>
  <si>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</si>
  <si>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</si>
  <si>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</si>
  <si>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</si>
  <si>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</si>
  <si>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</si>
  <si>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</si>
  <si>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</si>
  <si>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</si>
  <si>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</si>
  <si>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</si>
  <si>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</si>
  <si>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</si>
  <si>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</si>
  <si>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</si>
  <si>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</si>
  <si>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</si>
  <si>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</si>
  <si>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</si>
  <si>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</si>
  <si>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</si>
  <si>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</si>
  <si>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</si>
  <si>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</si>
  <si>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</si>
  <si>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</si>
  <si>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</si>
  <si>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</si>
  <si>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</si>
  <si>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</si>
  <si>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</si>
  <si>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</si>
  <si>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</si>
  <si>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</si>
  <si>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</si>
  <si>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</si>
  <si>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</si>
  <si>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</si>
  <si>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</si>
  <si>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</si>
  <si>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</si>
  <si>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</si>
  <si>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</si>
  <si>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</si>
  <si>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</si>
  <si>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</si>
  <si>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</si>
  <si>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</si>
  <si>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</si>
  <si>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</si>
  <si>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</si>
  <si>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</si>
  <si>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</si>
  <si>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</si>
  <si>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</si>
  <si>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</si>
  <si>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</si>
  <si>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</si>
  <si>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</si>
  <si>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</si>
  <si>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</si>
  <si>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</si>
  <si>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</si>
  <si>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</si>
  <si>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</si>
  <si>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</si>
  <si>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</si>
  <si>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</si>
  <si>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</si>
  <si>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</si>
  <si>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</si>
  <si>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</si>
  <si>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</si>
  <si>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</si>
  <si>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</si>
  <si>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</si>
  <si>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</si>
  <si>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</si>
  <si>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</si>
  <si>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</si>
  <si>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</si>
  <si>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</si>
  <si>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</si>
  <si>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</si>
  <si>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</si>
  <si>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</si>
  <si>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</si>
  <si>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</si>
  <si>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</si>
  <si>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</si>
  <si>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</si>
  <si>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</si>
  <si>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</si>
  <si>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</si>
  <si>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</si>
  <si>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</si>
  <si>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</si>
  <si>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</si>
  <si>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</si>
  <si>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</si>
  <si>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</si>
  <si>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</si>
  <si>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</si>
  <si>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</si>
  <si>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</si>
  <si>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</si>
  <si>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</si>
  <si>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</si>
  <si>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</si>
  <si>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</si>
  <si>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</si>
  <si>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</si>
  <si>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</si>
  <si>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</si>
  <si>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</si>
  <si>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</si>
  <si>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</si>
  <si>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</si>
  <si>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</si>
  <si>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</si>
  <si>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</si>
  <si>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</si>
  <si>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</si>
  <si>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</si>
  <si>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</si>
  <si>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</si>
  <si>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</si>
  <si>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</si>
  <si>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</si>
  <si>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</si>
  <si>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</si>
  <si>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</si>
  <si>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</si>
  <si>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</si>
  <si>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</si>
  <si>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</si>
  <si>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</si>
  <si>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</si>
  <si>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</si>
  <si>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</si>
  <si>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</si>
  <si>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</si>
  <si>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</si>
  <si>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</si>
  <si>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</si>
  <si>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</si>
  <si>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</si>
  <si>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</si>
  <si>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</si>
  <si>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</si>
  <si>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</si>
  <si>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</si>
  <si>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</si>
  <si>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</si>
  <si>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</si>
  <si>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</si>
  <si>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</si>
  <si>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</si>
  <si>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</si>
  <si>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</si>
  <si>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</si>
  <si>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</si>
  <si>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</si>
  <si>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</si>
  <si>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</si>
  <si>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</si>
  <si>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</si>
  <si>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</si>
  <si>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</si>
  <si>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</si>
  <si>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</si>
  <si>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</si>
  <si>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</si>
  <si>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</si>
  <si>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</si>
  <si>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</si>
  <si>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</si>
  <si>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</si>
  <si>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</si>
  <si>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</si>
  <si>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</si>
  <si>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</si>
  <si>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</si>
  <si>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</si>
  <si>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</si>
  <si>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</si>
  <si>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</si>
  <si>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</si>
  <si>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</si>
  <si>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</si>
  <si>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</si>
  <si>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</si>
  <si>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</si>
  <si>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</si>
  <si>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</si>
  <si>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</si>
  <si>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</si>
  <si>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</si>
  <si>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</si>
  <si>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</si>
  <si>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</si>
  <si>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</si>
  <si>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</si>
  <si>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</si>
  <si>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</si>
  <si>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</si>
  <si>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</si>
  <si>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</si>
  <si>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</si>
  <si>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</si>
  <si>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</si>
  <si>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</si>
  <si>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</si>
  <si>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</si>
  <si>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</si>
  <si>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</si>
  <si>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</si>
  <si>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</si>
  <si>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</si>
  <si>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</si>
  <si>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</si>
  <si>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</si>
  <si>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</si>
  <si>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</si>
  <si>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</si>
  <si>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</si>
  <si>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</si>
  <si>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</si>
  <si>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</si>
  <si>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</si>
  <si>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</si>
  <si>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</si>
  <si>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</si>
  <si>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</si>
  <si>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</si>
  <si>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</si>
  <si>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</si>
  <si>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</si>
  <si>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</si>
  <si>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</si>
  <si>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</si>
  <si>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</si>
  <si>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</si>
  <si>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</si>
  <si>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</si>
  <si>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</si>
  <si>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</si>
  <si>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</si>
  <si>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</si>
  <si>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</si>
  <si>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</si>
  <si>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</si>
  <si>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</si>
  <si>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</si>
  <si>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</si>
  <si>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</si>
  <si>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</si>
  <si>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</si>
  <si>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</si>
  <si>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</si>
  <si>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</si>
  <si>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</si>
  <si>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</si>
  <si>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</si>
  <si>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</si>
  <si>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</si>
  <si>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</si>
  <si>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</si>
  <si>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</si>
  <si>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</si>
  <si>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</si>
  <si>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</si>
  <si>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</si>
  <si>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</si>
  <si>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</si>
  <si>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</si>
  <si>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</si>
  <si>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</si>
  <si>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</si>
  <si>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</si>
  <si>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</si>
  <si>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</si>
  <si>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</si>
  <si>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</si>
  <si>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</si>
  <si>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</si>
  <si>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</si>
  <si>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</si>
  <si>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</si>
  <si>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</si>
  <si>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</si>
  <si>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</si>
  <si>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</si>
  <si>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</si>
  <si>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</si>
  <si>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</si>
  <si>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</si>
  <si>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</si>
  <si>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</si>
  <si>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</si>
  <si>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</si>
  <si>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</si>
  <si>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</si>
  <si>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</si>
  <si>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</si>
  <si>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</si>
  <si>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</si>
  <si>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</si>
  <si>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</si>
  <si>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</si>
  <si>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</si>
  <si>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</si>
  <si>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</si>
  <si>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</si>
  <si>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</si>
  <si>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</si>
  <si>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</si>
  <si>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</si>
  <si>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</si>
  <si>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</si>
  <si>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</si>
  <si>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</si>
  <si>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</si>
  <si>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</si>
  <si>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</si>
  <si>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</si>
  <si>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</si>
  <si>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</si>
  <si>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</si>
  <si>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</si>
  <si>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</si>
  <si>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</si>
  <si>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</si>
  <si>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</si>
  <si>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</si>
  <si>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</si>
  <si>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</si>
  <si>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</si>
  <si>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</si>
  <si>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</si>
  <si>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</si>
  <si>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</si>
  <si>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</si>
  <si>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</si>
  <si>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</si>
  <si>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</si>
  <si>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</si>
  <si>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</si>
  <si>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</si>
  <si>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</si>
  <si>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</si>
  <si>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</si>
  <si>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</si>
  <si>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</si>
  <si>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</si>
  <si>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</si>
  <si>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</si>
  <si>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</si>
  <si>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</si>
  <si>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</si>
  <si>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</si>
  <si>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</si>
  <si>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</si>
  <si>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</si>
  <si>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</si>
  <si>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</si>
  <si>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</si>
  <si>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</si>
  <si>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</si>
  <si>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</si>
  <si>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</si>
  <si>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</si>
  <si>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</si>
  <si>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</si>
  <si>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</si>
  <si>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</si>
  <si>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</si>
  <si>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</si>
  <si>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</si>
  <si>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</si>
  <si>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</si>
  <si>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</si>
  <si>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</si>
  <si>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</si>
  <si>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</si>
  <si>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</si>
  <si>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</si>
  <si>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</si>
  <si>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</si>
  <si>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</si>
  <si>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</si>
  <si>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</si>
  <si>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</si>
  <si>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</si>
  <si>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</si>
  <si>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</si>
  <si>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</si>
  <si>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</si>
  <si>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</si>
  <si>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</si>
  <si>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</si>
  <si>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</si>
  <si>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</si>
  <si>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</si>
  <si>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</si>
  <si>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</si>
  <si>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</si>
  <si>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</si>
  <si>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</si>
  <si>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</si>
  <si>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</si>
  <si>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</si>
  <si>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</si>
  <si>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</si>
  <si>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</si>
  <si>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</si>
  <si>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</si>
  <si>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</si>
  <si>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</si>
  <si>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</si>
  <si>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</si>
  <si>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</si>
  <si>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</si>
  <si>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</si>
  <si>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</si>
  <si>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</si>
  <si>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</si>
  <si>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</si>
  <si>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</si>
  <si>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</si>
  <si>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</si>
  <si>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</si>
  <si>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</si>
  <si>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</si>
  <si>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</si>
  <si>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</si>
  <si>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</si>
  <si>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</si>
  <si>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</si>
  <si>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</si>
  <si>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</si>
  <si>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</si>
  <si>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</si>
  <si>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</si>
  <si>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</si>
  <si>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</si>
  <si>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</si>
  <si>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</si>
  <si>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</si>
  <si>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</si>
  <si>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</si>
  <si>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</si>
  <si>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</si>
  <si>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</si>
  <si>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</si>
  <si>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</si>
  <si>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</si>
  <si>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</si>
  <si>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</si>
  <si>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</si>
  <si>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</si>
  <si>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</si>
  <si>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</si>
  <si>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</si>
  <si>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</si>
  <si>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</si>
  <si>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</si>
  <si>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</si>
  <si>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</si>
  <si>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</si>
  <si>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</si>
  <si>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</si>
  <si>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</si>
  <si>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</si>
  <si>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</si>
  <si>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</si>
  <si>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</si>
  <si>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</si>
  <si>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</si>
  <si>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</si>
  <si>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</si>
  <si>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</si>
  <si>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</si>
  <si>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</si>
  <si>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</si>
  <si>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</si>
  <si>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</si>
  <si>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</si>
  <si>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</si>
  <si>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</si>
  <si>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</si>
  <si>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</si>
  <si>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</si>
  <si>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</si>
  <si>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</si>
  <si>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</si>
  <si>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</si>
  <si>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</si>
  <si>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</si>
  <si>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</si>
  <si>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</si>
  <si>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</si>
  <si>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</si>
  <si>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</si>
  <si>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</si>
  <si>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</si>
  <si>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</si>
  <si>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</si>
  <si>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</si>
  <si>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</si>
  <si>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</si>
  <si>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</si>
  <si>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</si>
  <si>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</si>
  <si>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</si>
  <si>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</si>
  <si>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</si>
  <si>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</si>
  <si>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</si>
  <si>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</si>
  <si>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</si>
  <si>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</si>
  <si>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</si>
  <si>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</si>
  <si>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</si>
  <si>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</si>
  <si>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</si>
  <si>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</si>
  <si>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</si>
  <si>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</si>
  <si>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</si>
  <si>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</si>
  <si>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</si>
  <si>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</si>
  <si>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</si>
  <si>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</si>
  <si>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</si>
  <si>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</si>
  <si>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</si>
  <si>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</si>
  <si>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</si>
  <si>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</si>
  <si>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</si>
  <si>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</si>
  <si>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</si>
  <si>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</si>
  <si>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</si>
  <si>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</si>
  <si>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</si>
  <si>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</si>
  <si>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</si>
  <si>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</si>
  <si>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</si>
  <si>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</si>
  <si>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</si>
  <si>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</si>
  <si>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</si>
  <si>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</si>
  <si>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</si>
  <si>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</si>
  <si>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</si>
  <si>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</si>
  <si>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</si>
  <si>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</si>
  <si>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</si>
  <si>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</si>
  <si>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</si>
  <si>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</si>
  <si>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</si>
  <si>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</si>
  <si>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</si>
  <si>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</si>
  <si>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</si>
  <si>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</si>
  <si>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</si>
  <si>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</si>
  <si>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</si>
  <si>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</si>
  <si>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</si>
  <si>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</si>
  <si>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</si>
  <si>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</si>
  <si>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</si>
  <si>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</si>
  <si>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</si>
  <si>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</si>
  <si>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</si>
  <si>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</si>
  <si>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</si>
  <si>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</si>
  <si>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</si>
  <si>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</si>
  <si>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</si>
  <si>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</si>
  <si>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</si>
  <si>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</si>
  <si>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</si>
  <si>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</si>
  <si>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</si>
  <si>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</si>
  <si>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</si>
  <si>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</si>
  <si>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</si>
  <si>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</si>
  <si>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</si>
  <si>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</si>
  <si>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</si>
  <si>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</si>
  <si>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</si>
  <si>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</si>
  <si>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</si>
  <si>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</si>
  <si>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</si>
  <si>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</si>
  <si>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</si>
  <si>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</si>
  <si>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</si>
  <si>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</si>
  <si>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</si>
  <si>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</si>
  <si>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</si>
  <si>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</si>
  <si>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</si>
  <si>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</si>
  <si>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</si>
  <si>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</si>
  <si>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</si>
  <si>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</si>
  <si>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</si>
  <si>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</si>
  <si>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</si>
  <si>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</si>
  <si>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</si>
  <si>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</si>
  <si>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</si>
  <si>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</si>
  <si>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</si>
  <si>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</si>
  <si>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</si>
  <si>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</si>
  <si>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</si>
  <si>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</si>
  <si>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</si>
  <si>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</si>
  <si>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</si>
  <si>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</si>
  <si>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</si>
  <si>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</si>
  <si>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</si>
  <si>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</si>
  <si>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</si>
  <si>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</si>
  <si>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</si>
  <si>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</si>
  <si>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</si>
  <si>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</si>
  <si>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</si>
  <si>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</si>
  <si>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</si>
  <si>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</si>
  <si>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</si>
  <si>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</si>
  <si>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</si>
  <si>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</si>
  <si>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</si>
  <si>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</si>
  <si>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</si>
  <si>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</si>
  <si>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</si>
  <si>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</si>
  <si>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</si>
  <si>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</si>
  <si>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</si>
  <si>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</si>
  <si>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</si>
  <si>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</si>
  <si>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</si>
  <si>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</si>
  <si>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</si>
  <si>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</si>
  <si>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</si>
  <si>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</si>
  <si>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</si>
  <si>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</si>
  <si>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</si>
  <si>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</si>
  <si>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</si>
  <si>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</si>
  <si>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</si>
  <si>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</si>
  <si>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</si>
  <si>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</si>
  <si>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</si>
  <si>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</si>
  <si>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</si>
  <si>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</si>
  <si>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</si>
  <si>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</si>
  <si>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</si>
  <si>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</si>
  <si>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</si>
  <si>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</si>
  <si>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</si>
  <si>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</si>
  <si>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</si>
  <si>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</si>
  <si>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</si>
  <si>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</si>
  <si>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</si>
  <si>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</si>
  <si>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</si>
  <si>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</si>
  <si>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</si>
  <si>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</si>
  <si>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</si>
  <si>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</si>
  <si>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</si>
  <si>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</si>
  <si>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</si>
  <si>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</si>
  <si>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</si>
  <si>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</si>
  <si>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</si>
  <si>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</si>
  <si>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</si>
  <si>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</si>
  <si>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</si>
  <si>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</si>
  <si>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</si>
  <si>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</si>
  <si>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</si>
  <si>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</si>
  <si>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</si>
  <si>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</si>
  <si>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</si>
  <si>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</si>
  <si>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</si>
  <si>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</si>
  <si>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</si>
  <si>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</si>
  <si>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</si>
  <si>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</si>
  <si>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</si>
  <si>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</si>
  <si>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</si>
  <si>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</si>
  <si>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</si>
  <si>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</si>
  <si>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</si>
  <si>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</si>
  <si>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</si>
  <si>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</si>
  <si>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</si>
  <si>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</si>
  <si>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</si>
  <si>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</si>
  <si>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</si>
  <si>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</si>
  <si>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</si>
  <si>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</si>
  <si>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</si>
  <si>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</si>
  <si>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</si>
  <si>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</si>
  <si>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</si>
  <si>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</si>
  <si>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</si>
  <si>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</si>
  <si>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</si>
  <si>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</si>
  <si>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</si>
  <si>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</si>
  <si>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</si>
  <si>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</si>
  <si>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</si>
  <si>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</si>
  <si>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</si>
  <si>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</si>
  <si>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</si>
  <si>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</si>
  <si>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</si>
  <si>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</si>
  <si>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</si>
  <si>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</si>
  <si>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</si>
  <si>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</si>
  <si>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</si>
  <si>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</si>
  <si>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</si>
  <si>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</si>
  <si>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</si>
  <si>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</si>
  <si>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</si>
  <si>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</si>
  <si>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</si>
  <si>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</si>
  <si>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</si>
  <si>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</si>
  <si>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</si>
  <si>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</si>
  <si>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</si>
  <si>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</si>
  <si>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</si>
  <si>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</si>
  <si>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</si>
  <si>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</si>
  <si>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</si>
  <si>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</si>
  <si>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</si>
  <si>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</si>
  <si>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</si>
  <si>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</si>
  <si>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</si>
  <si>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</si>
  <si>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</si>
  <si>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</si>
  <si>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</si>
  <si>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</si>
  <si>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</si>
  <si>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</si>
  <si>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</si>
  <si>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</si>
  <si>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</si>
  <si>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</si>
  <si>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</si>
  <si>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</si>
  <si>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</si>
  <si>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</si>
  <si>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</si>
  <si>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</si>
  <si>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</si>
  <si>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</si>
  <si>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</si>
  <si>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</si>
  <si>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</si>
  <si>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</si>
  <si>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</si>
  <si>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</si>
  <si>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</si>
  <si>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</si>
  <si>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</si>
  <si>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</si>
  <si>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</si>
  <si>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</si>
  <si>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</si>
  <si>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</si>
  <si>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</si>
  <si>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</si>
  <si>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</si>
  <si>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</si>
  <si>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</si>
  <si>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</si>
  <si>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</si>
  <si>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</si>
  <si>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</si>
  <si>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</si>
  <si>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</si>
  <si>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</si>
  <si>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</si>
  <si>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</si>
  <si>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</si>
  <si>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</si>
  <si>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</si>
  <si>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</si>
  <si>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</si>
  <si>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</si>
  <si>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</si>
  <si>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</si>
  <si>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</si>
  <si>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</si>
  <si>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</si>
  <si>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</si>
  <si>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</si>
  <si>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</si>
  <si>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</si>
  <si>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</si>
  <si>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</si>
  <si>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</si>
  <si>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</si>
  <si>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</si>
  <si>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</si>
  <si>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</si>
  <si>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</si>
  <si>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</si>
  <si>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</si>
  <si>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</si>
  <si>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</si>
  <si>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</si>
  <si>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</si>
  <si>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</si>
  <si>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</si>
  <si>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</si>
  <si>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</si>
  <si>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</si>
  <si>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</si>
  <si>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</si>
  <si>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</si>
  <si>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</si>
  <si>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</si>
  <si>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</si>
  <si>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</si>
  <si>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</si>
  <si>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</si>
  <si>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</si>
  <si>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</si>
  <si>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</si>
  <si>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</si>
  <si>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</si>
  <si>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</si>
  <si>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</si>
  <si>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</si>
  <si>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</si>
  <si>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</si>
  <si>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</si>
  <si>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</si>
  <si>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</si>
  <si>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</si>
  <si>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</si>
  <si>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</si>
  <si>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</si>
  <si>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</si>
  <si>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</si>
  <si>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</si>
  <si>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</si>
  <si>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</si>
  <si>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</si>
  <si>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</si>
  <si>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</si>
  <si>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</si>
  <si>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</si>
  <si>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</si>
  <si>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</si>
  <si>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</si>
  <si>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</si>
  <si>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</si>
  <si>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</si>
  <si>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</si>
  <si>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</si>
  <si>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</si>
  <si>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</si>
  <si>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</si>
  <si>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</si>
  <si>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</si>
  <si>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</si>
  <si>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</si>
  <si>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</si>
  <si>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</si>
  <si>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</si>
  <si>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</si>
  <si>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</si>
  <si>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</si>
  <si>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</si>
  <si>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</si>
  <si>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</si>
  <si>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</si>
  <si>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</si>
  <si>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</si>
  <si>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</si>
  <si>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</si>
  <si>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</si>
  <si>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</si>
  <si>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</si>
  <si>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</si>
  <si>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</si>
  <si>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</si>
  <si>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</si>
  <si>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</si>
  <si>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</si>
  <si>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</si>
  <si>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</si>
  <si>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</si>
  <si>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</si>
  <si>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</si>
  <si>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</si>
  <si>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</si>
  <si>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</si>
  <si>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</si>
  <si>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</si>
  <si>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</si>
  <si>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</si>
  <si>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</si>
  <si>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</si>
  <si>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</si>
  <si>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</si>
  <si>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</si>
  <si>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</si>
  <si>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</si>
  <si>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</si>
  <si>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</si>
  <si>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</si>
  <si>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</si>
  <si>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</si>
  <si>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</si>
  <si>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</si>
  <si>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</si>
  <si>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</si>
  <si>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</si>
  <si>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</si>
  <si>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</si>
  <si>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</si>
  <si>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</si>
  <si>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</si>
  <si>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</si>
  <si>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</si>
  <si>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</si>
  <si>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</si>
  <si>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</si>
  <si>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</si>
  <si>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</si>
  <si>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</si>
  <si>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</si>
  <si>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</si>
  <si>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</si>
  <si>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</si>
  <si>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</si>
  <si>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</si>
  <si>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</si>
  <si>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</si>
  <si>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</si>
  <si>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</si>
  <si>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</si>
  <si>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</si>
  <si>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</si>
  <si>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</si>
  <si>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</si>
  <si>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</si>
  <si>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</si>
  <si>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</si>
  <si>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</si>
  <si>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</si>
  <si>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</si>
  <si>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</si>
  <si>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</si>
  <si>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</si>
  <si>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</si>
  <si>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</si>
  <si>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</si>
  <si>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</si>
  <si>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</si>
  <si>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</si>
  <si>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</si>
  <si>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</si>
  <si>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</si>
  <si>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</si>
  <si>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</si>
  <si>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</si>
  <si>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</si>
  <si>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</si>
  <si>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</si>
  <si>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</si>
  <si>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</si>
  <si>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</si>
  <si>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</si>
  <si>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</si>
  <si>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</si>
  <si>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</si>
  <si>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</si>
  <si>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</si>
  <si>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</si>
  <si>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</si>
  <si>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</si>
  <si>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</si>
  <si>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</si>
  <si>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</si>
  <si>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</si>
  <si>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</si>
  <si>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</si>
  <si>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</si>
  <si>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</si>
  <si>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</si>
  <si>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</si>
  <si>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</si>
  <si>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</si>
  <si>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</si>
  <si>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</si>
  <si>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</si>
  <si>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</si>
  <si>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</si>
  <si>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</si>
  <si>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</si>
  <si>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</si>
  <si>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</si>
  <si>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</si>
  <si>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</si>
  <si>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</si>
  <si>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</si>
  <si>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</si>
  <si>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</si>
  <si>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</si>
  <si>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</si>
  <si>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</si>
  <si>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</si>
  <si>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</si>
  <si>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</si>
  <si>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</si>
  <si>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</si>
  <si>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</si>
  <si>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</si>
  <si>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</si>
  <si>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</si>
  <si>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</si>
  <si>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</si>
  <si>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</si>
  <si>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</si>
  <si>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</si>
  <si>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</si>
  <si>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</si>
  <si>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</si>
  <si>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</si>
  <si>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</si>
  <si>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</si>
  <si>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</si>
  <si>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</si>
  <si>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</si>
  <si>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</si>
  <si>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</si>
  <si>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</si>
  <si>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</si>
  <si>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</si>
  <si>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</si>
  <si>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</si>
  <si>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</si>
  <si>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</si>
  <si>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</si>
  <si>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</si>
  <si>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</si>
  <si>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</si>
  <si>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</si>
  <si>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</si>
  <si>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</si>
  <si>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</si>
  <si>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</si>
  <si>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</si>
  <si>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</si>
  <si>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</si>
  <si>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</si>
  <si>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</si>
  <si>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</si>
  <si>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</si>
  <si>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</si>
  <si>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</si>
  <si>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</si>
  <si>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</si>
  <si>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</si>
  <si>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</si>
  <si>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</si>
  <si>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</si>
  <si>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</si>
  <si>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</si>
  <si>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</si>
  <si>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</si>
  <si>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</si>
  <si>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</si>
  <si>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</si>
  <si>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</si>
  <si>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</si>
  <si>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</si>
  <si>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</si>
  <si>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</si>
  <si>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</si>
  <si>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</si>
  <si>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</si>
  <si>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</si>
  <si>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</si>
  <si>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</si>
  <si>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</si>
  <si>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</si>
  <si>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</si>
  <si>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</si>
  <si>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</si>
  <si>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</si>
  <si>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</si>
  <si>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</si>
  <si>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</si>
  <si>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</si>
  <si>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</si>
  <si>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</si>
  <si>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</si>
  <si>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</si>
  <si>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</si>
  <si>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</si>
  <si>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</si>
  <si>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</si>
  <si>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</si>
  <si>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</si>
  <si>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</si>
  <si>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</si>
  <si>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</si>
  <si>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</si>
  <si>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</si>
  <si>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</si>
  <si>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</si>
  <si>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</si>
  <si>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</si>
  <si>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</si>
  <si>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</si>
  <si>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</si>
  <si>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</si>
  <si>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</si>
  <si>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</si>
  <si>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</si>
  <si>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</si>
  <si>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</si>
  <si>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</si>
  <si>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</si>
  <si>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</si>
  <si>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</si>
  <si>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</si>
  <si>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</si>
  <si>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</si>
  <si>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</si>
  <si>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</si>
  <si>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</si>
  <si>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</si>
  <si>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</si>
  <si>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</si>
  <si>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</si>
  <si>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</si>
  <si>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</si>
  <si>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</si>
  <si>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</si>
  <si>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</si>
  <si>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</si>
  <si>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</si>
  <si>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</si>
  <si>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</si>
  <si>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</si>
  <si>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</si>
  <si>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</si>
  <si>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</si>
  <si>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</si>
  <si>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</si>
  <si>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</si>
  <si>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</si>
  <si>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</si>
  <si>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</si>
  <si>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</si>
  <si>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</si>
  <si>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</si>
  <si>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</si>
  <si>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</si>
  <si>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</si>
  <si>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</si>
  <si>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</si>
  <si>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</si>
  <si>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</si>
  <si>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</si>
  <si>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</si>
  <si>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</si>
  <si>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</si>
  <si>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</si>
  <si>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</si>
  <si>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</si>
  <si>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</si>
  <si>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</si>
  <si>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</si>
  <si>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</si>
  <si>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</si>
  <si>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</si>
  <si>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</si>
  <si>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</si>
  <si>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</si>
  <si>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</si>
  <si>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</si>
  <si>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</si>
  <si>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</si>
  <si>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</si>
  <si>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</si>
  <si>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</si>
  <si>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</si>
  <si>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</si>
  <si>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</si>
  <si>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</si>
  <si>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</si>
  <si>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</si>
  <si>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</si>
  <si>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</si>
  <si>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</si>
  <si>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</si>
  <si>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</si>
  <si>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</si>
  <si>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</si>
  <si>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</si>
  <si>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</si>
  <si>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</si>
  <si>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</si>
  <si>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</si>
  <si>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</si>
  <si>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</si>
  <si>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</si>
  <si>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</si>
  <si>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</si>
  <si>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</si>
  <si>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</si>
  <si>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</si>
  <si>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</si>
  <si>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</si>
  <si>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</si>
  <si>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</si>
  <si>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</si>
  <si>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</si>
  <si>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</si>
  <si>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</si>
  <si>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</si>
  <si>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</si>
  <si>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</si>
  <si>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</si>
  <si>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</si>
  <si>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</si>
  <si>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</si>
  <si>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</si>
  <si>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</si>
  <si>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</si>
  <si>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</si>
  <si>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</si>
  <si>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</si>
  <si>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</si>
  <si>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</si>
  <si>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</si>
  <si>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</si>
  <si>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</si>
  <si>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</si>
  <si>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</si>
  <si>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</si>
  <si>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</si>
  <si>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</si>
  <si>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</si>
  <si>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</si>
  <si>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</si>
  <si>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</si>
  <si>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</si>
  <si>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</si>
  <si>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</si>
  <si>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</si>
  <si>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</si>
  <si>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</si>
  <si>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</si>
  <si>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</si>
  <si>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</si>
  <si>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</si>
  <si>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</si>
  <si>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</si>
  <si>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</si>
  <si>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</si>
  <si>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</si>
  <si>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</si>
  <si>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</si>
  <si>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</si>
  <si>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</si>
  <si>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</si>
  <si>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</si>
  <si>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</si>
  <si>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</si>
  <si>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</si>
  <si>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</si>
  <si>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</si>
  <si>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</si>
  <si>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</si>
  <si>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</si>
  <si>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</si>
  <si>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</si>
  <si>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</si>
  <si>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</si>
  <si>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</si>
  <si>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</si>
  <si>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</si>
  <si>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</si>
  <si>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</si>
  <si>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</si>
  <si>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</si>
  <si>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</si>
  <si>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</si>
  <si>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</si>
  <si>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</si>
  <si>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</si>
  <si>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</si>
  <si>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</si>
  <si>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</si>
  <si>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</si>
  <si>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</si>
  <si>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</si>
  <si>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</si>
  <si>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</si>
  <si>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</si>
  <si>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</si>
  <si>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</si>
  <si>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</si>
  <si>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</si>
  <si>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</si>
  <si>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</si>
  <si>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</si>
  <si>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</si>
  <si>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</si>
  <si>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</si>
  <si>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</si>
  <si>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</si>
  <si>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</si>
  <si>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</si>
  <si>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</si>
  <si>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</si>
  <si>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</si>
  <si>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</si>
  <si>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</si>
  <si>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</si>
  <si>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</si>
  <si>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</si>
  <si>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</si>
  <si>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</si>
  <si>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</si>
  <si>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</si>
  <si>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</si>
  <si>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</si>
  <si>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</si>
  <si>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</si>
  <si>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</si>
  <si>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</si>
  <si>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</si>
  <si>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</si>
  <si>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</si>
  <si>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</si>
  <si>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</si>
  <si>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</si>
  <si>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</si>
  <si>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</si>
  <si>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</si>
  <si>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</si>
  <si>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</si>
  <si>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</si>
  <si>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</si>
  <si>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</si>
  <si>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</si>
  <si>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</si>
  <si>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</si>
  <si>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</si>
  <si>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</si>
  <si>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</si>
  <si>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</si>
  <si>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</si>
  <si>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</si>
  <si>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</si>
  <si>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</si>
  <si>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</si>
  <si>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</si>
  <si>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</si>
  <si>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</si>
  <si>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</si>
  <si>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</si>
  <si>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</si>
  <si>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</si>
  <si>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</si>
  <si>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</si>
  <si>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</si>
  <si>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</si>
  <si>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</si>
  <si>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</si>
  <si>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</si>
  <si>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</si>
  <si>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</si>
  <si>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</si>
  <si>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</si>
  <si>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</si>
  <si>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</si>
  <si>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</si>
  <si>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</si>
  <si>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</si>
  <si>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</si>
  <si>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</si>
  <si>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</si>
  <si>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</si>
  <si>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</si>
  <si>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</si>
  <si>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</si>
  <si>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</si>
  <si>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</si>
  <si>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</si>
  <si>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</si>
  <si>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</si>
  <si>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</si>
  <si>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</si>
  <si>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</si>
  <si>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</si>
  <si>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</si>
  <si>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</si>
  <si>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</si>
  <si>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</si>
  <si>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</si>
  <si>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</si>
  <si>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</si>
  <si>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</si>
  <si>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</si>
  <si>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</si>
  <si>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</si>
  <si>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</si>
  <si>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</si>
  <si>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</si>
  <si>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</si>
  <si>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</si>
  <si>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</si>
  <si>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</si>
  <si>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</si>
  <si>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</si>
  <si>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</si>
  <si>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</si>
  <si>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</si>
  <si>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</si>
  <si>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</si>
  <si>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</si>
  <si>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</si>
  <si>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</si>
  <si>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</si>
  <si>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</si>
  <si>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</si>
  <si>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</si>
  <si>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</si>
  <si>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</si>
  <si>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</si>
  <si>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</si>
  <si>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</si>
  <si>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</si>
  <si>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</si>
  <si>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</si>
  <si>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</si>
  <si>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</si>
  <si>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</si>
  <si>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</si>
  <si>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</si>
  <si>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</si>
  <si>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</si>
  <si>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</si>
  <si>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</si>
  <si>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</si>
  <si>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</si>
  <si>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</si>
  <si>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</si>
  <si>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</si>
  <si>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</si>
  <si>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</si>
  <si>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</si>
  <si>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</si>
  <si>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</si>
  <si>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</si>
  <si>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</si>
  <si>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</si>
  <si>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</si>
  <si>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</si>
  <si>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</si>
  <si>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</si>
  <si>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</si>
  <si>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</si>
  <si>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</si>
  <si>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</si>
  <si>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</si>
  <si>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</si>
  <si>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</si>
  <si>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</si>
  <si>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</si>
  <si>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</si>
  <si>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</si>
  <si>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</si>
  <si>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</si>
  <si>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</si>
  <si>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</si>
  <si>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</si>
  <si>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</si>
  <si>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</si>
  <si>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</si>
  <si>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</si>
  <si>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</si>
  <si>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</si>
  <si>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</si>
  <si>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</si>
  <si>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</si>
  <si>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</si>
  <si>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</si>
  <si>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</si>
  <si>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</si>
  <si>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</si>
  <si>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</si>
  <si>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</si>
  <si>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</si>
  <si>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</si>
  <si>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</si>
  <si>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</si>
  <si>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</si>
  <si>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</si>
  <si>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</si>
  <si>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</si>
  <si>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</si>
  <si>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</si>
  <si>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</si>
  <si>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</si>
  <si>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</si>
  <si>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</si>
  <si>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</si>
  <si>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</si>
  <si>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</si>
  <si>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</si>
  <si>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</si>
  <si>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</si>
  <si>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</si>
  <si>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</si>
  <si>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</si>
  <si>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</si>
  <si>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</si>
  <si>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</si>
  <si>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</si>
  <si>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</si>
  <si>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</si>
  <si>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</si>
  <si>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</si>
  <si>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</si>
  <si>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</si>
  <si>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</si>
  <si>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</si>
  <si>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</si>
  <si>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</si>
  <si>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</si>
  <si>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</si>
  <si>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</si>
  <si>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</si>
  <si>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</si>
  <si>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</si>
  <si>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</si>
  <si>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</si>
  <si>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</si>
  <si>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</si>
  <si>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</si>
  <si>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</si>
  <si>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</si>
  <si>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</si>
  <si>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</si>
  <si>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</si>
  <si>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</si>
  <si>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</si>
  <si>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</si>
  <si>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</si>
  <si>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</si>
  <si>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</si>
  <si>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</si>
  <si>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</si>
  <si>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</si>
  <si>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</si>
  <si>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</si>
  <si>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</si>
  <si>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</si>
  <si>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</si>
  <si>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</si>
  <si>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</si>
  <si>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</si>
  <si>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</si>
  <si>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</si>
  <si>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</si>
  <si>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</si>
  <si>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</si>
  <si>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</si>
  <si>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</si>
  <si>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</si>
  <si>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</si>
  <si>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</si>
  <si>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</si>
  <si>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</si>
  <si>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</si>
  <si>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</si>
  <si>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</si>
  <si>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</si>
  <si>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</si>
  <si>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</si>
  <si>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</si>
  <si>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</si>
  <si>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</si>
  <si>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</si>
  <si>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</si>
  <si>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</si>
  <si>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</si>
  <si>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</si>
  <si>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</si>
  <si>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</si>
  <si>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</si>
  <si>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</si>
  <si>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</si>
  <si>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</si>
  <si>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</si>
  <si>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</si>
  <si>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</si>
  <si>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</si>
  <si>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</si>
  <si>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</si>
  <si>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</si>
  <si>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</si>
  <si>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</si>
  <si>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</si>
  <si>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</si>
  <si>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</si>
  <si>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</si>
  <si>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</si>
  <si>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</si>
  <si>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</si>
  <si>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</si>
  <si>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</si>
  <si>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</si>
  <si>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</si>
  <si>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</si>
  <si>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</si>
  <si>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</si>
  <si>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</si>
  <si>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</si>
  <si>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</si>
  <si>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</si>
  <si>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</si>
  <si>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</si>
  <si>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</si>
  <si>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</si>
  <si>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</si>
  <si>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</si>
  <si>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</si>
  <si>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</si>
  <si>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</si>
  <si>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</si>
  <si>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</si>
  <si>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</si>
  <si>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</si>
  <si>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</si>
  <si>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</si>
  <si>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</si>
  <si>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</si>
  <si>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</si>
  <si>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</si>
  <si>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</si>
  <si>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</si>
  <si>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</si>
  <si>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</si>
  <si>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</si>
  <si>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</si>
  <si>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</si>
  <si>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</si>
  <si>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</si>
  <si>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</si>
  <si>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</si>
  <si>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</si>
  <si>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</si>
  <si>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</si>
  <si>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</si>
  <si>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</si>
  <si>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</si>
  <si>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</si>
  <si>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</si>
  <si>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</si>
  <si>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</si>
  <si>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</si>
  <si>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</si>
  <si>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</si>
  <si>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</si>
  <si>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</si>
  <si>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</si>
  <si>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</si>
  <si>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</si>
  <si>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</si>
  <si>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</si>
  <si>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</si>
  <si>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</si>
  <si>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</si>
  <si>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</si>
  <si>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</si>
  <si>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</si>
  <si>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</si>
  <si>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</si>
  <si>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</si>
  <si>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</si>
  <si>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</si>
  <si>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</si>
  <si>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</si>
  <si>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</si>
  <si>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</si>
  <si>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</si>
  <si>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</si>
  <si>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</si>
  <si>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</si>
  <si>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</si>
  <si>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</si>
  <si>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</si>
  <si>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</si>
  <si>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</si>
  <si>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</si>
  <si>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</si>
  <si>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</si>
  <si>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</si>
  <si>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</si>
  <si>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</si>
  <si>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</si>
  <si>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</si>
  <si>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</si>
  <si>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</si>
  <si>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</si>
  <si>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</si>
  <si>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</si>
  <si>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</si>
  <si>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</si>
  <si>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</si>
  <si>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</si>
  <si>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</si>
  <si>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</si>
  <si>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</si>
  <si>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</si>
  <si>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</si>
  <si>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</si>
  <si>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</si>
  <si>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</si>
  <si>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</si>
  <si>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</si>
  <si>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</si>
  <si>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</si>
  <si>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</si>
  <si>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</si>
  <si>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</si>
  <si>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</si>
  <si>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</si>
  <si>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</si>
  <si>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</si>
  <si>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</si>
  <si>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</si>
  <si>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</si>
  <si>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</si>
  <si>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</si>
  <si>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</si>
  <si>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</si>
  <si>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</si>
  <si>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</si>
  <si>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</si>
  <si>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</si>
  <si>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</si>
  <si>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</si>
  <si>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</si>
  <si>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</si>
  <si>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</si>
  <si>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</si>
  <si>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</si>
  <si>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</si>
  <si>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</si>
  <si>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</si>
  <si>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</si>
  <si>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</si>
  <si>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</si>
  <si>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</si>
  <si>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</si>
  <si>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</si>
  <si>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</si>
  <si>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</si>
  <si>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</si>
  <si>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</si>
  <si>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</si>
  <si>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</si>
  <si>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</si>
  <si>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</si>
  <si>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</si>
  <si>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</si>
  <si>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</si>
  <si>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</si>
  <si>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</si>
  <si>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</si>
  <si>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</si>
  <si>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</si>
  <si>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</si>
  <si>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</si>
  <si>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</si>
  <si>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</si>
  <si>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</si>
  <si>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</si>
  <si>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</si>
  <si>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</si>
  <si>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</si>
  <si>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</si>
  <si>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</si>
  <si>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</si>
  <si>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</si>
  <si>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</si>
  <si>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</si>
  <si>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</si>
  <si>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</si>
  <si>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</si>
  <si>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</si>
  <si>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</si>
  <si>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</si>
  <si>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</si>
  <si>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</si>
  <si>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</si>
  <si>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</si>
  <si>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</si>
  <si>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</si>
  <si>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</si>
  <si>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</si>
  <si>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</si>
  <si>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</si>
  <si>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</si>
  <si>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</si>
  <si>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</si>
  <si>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</si>
  <si>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</si>
  <si>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</si>
  <si>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</si>
  <si>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</si>
  <si>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</si>
  <si>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</si>
  <si>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</si>
  <si>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</si>
  <si>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</si>
  <si>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</si>
  <si>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</si>
  <si>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</si>
  <si>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</si>
  <si>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</si>
  <si>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</si>
  <si>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</si>
  <si>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</si>
  <si>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</si>
  <si>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</si>
  <si>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</si>
  <si>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</si>
  <si>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</si>
  <si>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</si>
  <si>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</si>
  <si>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</si>
  <si>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</si>
  <si>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</si>
  <si>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</si>
  <si>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</si>
  <si>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</si>
  <si>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</si>
  <si>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</si>
  <si>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</si>
  <si>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</si>
  <si>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</si>
  <si>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</si>
  <si>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</si>
  <si>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</si>
  <si>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</si>
  <si>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</si>
  <si>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</si>
  <si>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</si>
  <si>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</si>
  <si>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</si>
  <si>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</si>
  <si>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</si>
  <si>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</si>
  <si>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</si>
  <si>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</si>
  <si>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</si>
  <si>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</si>
  <si>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</si>
  <si>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</si>
  <si>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</si>
  <si>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</si>
  <si>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</si>
  <si>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</si>
  <si>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</si>
  <si>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</si>
  <si>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</si>
  <si>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</si>
  <si>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</si>
  <si>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</si>
  <si>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</si>
  <si>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</si>
  <si>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</si>
  <si>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</si>
  <si>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</si>
  <si>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</si>
  <si>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</si>
  <si>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</si>
  <si>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</si>
  <si>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</si>
  <si>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</si>
  <si>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</si>
  <si>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</si>
  <si>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</si>
  <si>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</si>
  <si>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</si>
  <si>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</si>
  <si>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</si>
  <si>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</si>
  <si>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</si>
  <si>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</si>
  <si>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</si>
  <si>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</si>
  <si>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</si>
  <si>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</si>
  <si>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</si>
  <si>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</si>
  <si>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</si>
  <si>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</si>
  <si>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</si>
  <si>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</si>
  <si>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</si>
  <si>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</si>
  <si>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</si>
  <si>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</si>
  <si>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</si>
  <si>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</si>
  <si>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</si>
  <si>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</si>
  <si>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</si>
  <si>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</si>
  <si>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</si>
  <si>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</si>
  <si>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</si>
  <si>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</si>
  <si>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</si>
  <si>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</si>
  <si>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</si>
  <si>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</si>
  <si>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</si>
  <si>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</si>
  <si>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</si>
  <si>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</si>
  <si>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</si>
  <si>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</si>
  <si>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</si>
  <si>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</si>
  <si>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</si>
  <si>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</si>
  <si>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</si>
  <si>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</si>
  <si>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</si>
  <si>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</si>
  <si>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</si>
  <si>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</si>
  <si>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</si>
  <si>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</si>
  <si>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</si>
  <si>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</si>
  <si>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</si>
  <si>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</si>
  <si>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</si>
  <si>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</si>
  <si>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</si>
  <si>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</si>
  <si>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</si>
  <si>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</si>
  <si>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</si>
  <si>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</si>
  <si>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</si>
  <si>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</si>
  <si>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</si>
  <si>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</si>
  <si>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</si>
  <si>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</si>
  <si>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</si>
  <si>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</si>
  <si>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</si>
  <si>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</si>
  <si>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</si>
  <si>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</si>
  <si>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</si>
  <si>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</si>
  <si>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</si>
  <si>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</si>
  <si>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</si>
  <si>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</si>
  <si>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</si>
  <si>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</si>
  <si>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</si>
  <si>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</si>
  <si>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</si>
  <si>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</si>
  <si>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</si>
  <si>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</si>
  <si>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</si>
  <si>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</si>
  <si>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</si>
  <si>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</si>
  <si>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</si>
  <si>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</si>
  <si>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</si>
  <si>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</si>
  <si>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</si>
  <si>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</si>
  <si>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</si>
  <si>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</si>
  <si>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</si>
  <si>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</si>
  <si>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</si>
  <si>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</si>
  <si>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</si>
  <si>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</si>
  <si>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</si>
  <si>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</si>
  <si>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</si>
  <si>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</si>
  <si>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</si>
  <si>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</si>
  <si>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</si>
  <si>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</si>
  <si>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</si>
  <si>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</si>
  <si>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</si>
  <si>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</si>
  <si>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</si>
  <si>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</si>
  <si>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</si>
  <si>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</si>
  <si>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</si>
  <si>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</si>
  <si>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</si>
  <si>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</si>
  <si>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</si>
  <si>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</si>
  <si>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</si>
  <si>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</si>
  <si>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</si>
  <si>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</si>
  <si>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</si>
  <si>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</si>
  <si>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</si>
  <si>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</si>
  <si>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</si>
  <si>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</si>
  <si>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</si>
  <si>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</si>
  <si>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</si>
  <si>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</si>
  <si>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</si>
  <si>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</si>
  <si>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</si>
  <si>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</si>
  <si>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</si>
  <si>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</si>
  <si>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</si>
  <si>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</si>
  <si>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</si>
  <si>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</si>
  <si>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</si>
  <si>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</si>
  <si>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</si>
  <si>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</si>
  <si>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</si>
  <si>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</si>
  <si>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</si>
  <si>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</si>
  <si>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</si>
  <si>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</si>
  <si>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</si>
  <si>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</si>
  <si>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</si>
  <si>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</si>
  <si>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</si>
  <si>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</si>
  <si>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</si>
  <si>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</si>
  <si>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</si>
  <si>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</si>
  <si>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</si>
  <si>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</si>
  <si>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</si>
  <si>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</si>
  <si>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</si>
  <si>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</si>
  <si>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</si>
  <si>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</si>
  <si>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</si>
  <si>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</si>
  <si>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</si>
  <si>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</si>
  <si>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</si>
  <si>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</si>
  <si>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</si>
  <si>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</si>
  <si>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</si>
  <si>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</si>
  <si>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</si>
  <si>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</si>
  <si>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</si>
  <si>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</si>
  <si>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</si>
  <si>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</si>
  <si>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</si>
  <si>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</si>
  <si>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</si>
  <si>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</si>
  <si>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</si>
  <si>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</si>
  <si>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</si>
  <si>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</si>
  <si>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</si>
  <si>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</si>
  <si>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</si>
  <si>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</si>
  <si>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</si>
  <si>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</si>
  <si>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</si>
  <si>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</si>
  <si>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</si>
  <si>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</si>
  <si>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</si>
  <si>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</si>
  <si>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</si>
  <si>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</si>
  <si>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</si>
  <si>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</si>
  <si>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</si>
  <si>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</si>
  <si>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</si>
  <si>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</si>
  <si>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</si>
  <si>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</si>
  <si>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</si>
  <si>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</si>
  <si>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</si>
  <si>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</si>
  <si>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</si>
  <si>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</si>
  <si>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</si>
  <si>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</si>
  <si>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</si>
  <si>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</si>
  <si>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</si>
  <si>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</si>
  <si>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</si>
  <si>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</si>
  <si>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</si>
  <si>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</si>
  <si>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</si>
  <si>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</si>
  <si>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</si>
  <si>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</si>
  <si>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</si>
  <si>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</si>
  <si>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</si>
  <si>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</si>
  <si>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</si>
  <si>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</si>
  <si>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</si>
  <si>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</si>
  <si>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</si>
  <si>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</si>
  <si>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</si>
  <si>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</si>
  <si>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</si>
  <si>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</si>
  <si>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</si>
  <si>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</si>
  <si>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</si>
  <si>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</si>
  <si>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</si>
  <si>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</si>
  <si>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</si>
  <si>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</si>
  <si>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</si>
  <si>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</si>
  <si>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</si>
  <si>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</si>
  <si>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</si>
  <si>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</si>
  <si>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</si>
  <si>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</si>
  <si>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</si>
  <si>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</si>
  <si>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</si>
  <si>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</si>
  <si>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</si>
  <si>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</si>
  <si>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</si>
  <si>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</si>
  <si>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</si>
  <si>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</si>
  <si>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</si>
  <si>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</si>
  <si>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</si>
  <si>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</si>
  <si>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</si>
  <si>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</si>
  <si>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</si>
  <si>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</si>
  <si>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</si>
  <si>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</si>
  <si>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</si>
  <si>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</si>
  <si>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</si>
  <si>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</si>
  <si>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</si>
  <si>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</si>
  <si>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</si>
  <si>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</si>
  <si>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</si>
  <si>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</si>
  <si>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</si>
  <si>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</si>
  <si>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</si>
  <si>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</si>
  <si>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</si>
  <si>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</si>
  <si>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</si>
  <si>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</si>
  <si>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</si>
  <si>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</si>
  <si>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</si>
  <si>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</si>
  <si>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</si>
  <si>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</si>
  <si>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</si>
  <si>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</si>
  <si>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</si>
  <si>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</si>
  <si>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</si>
  <si>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</si>
  <si>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</si>
  <si>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</si>
  <si>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</si>
  <si>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</si>
  <si>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</si>
  <si>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</si>
  <si>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</si>
  <si>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</si>
  <si>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</si>
  <si>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</si>
  <si>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</si>
  <si>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</si>
  <si>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</si>
  <si>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</si>
  <si>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</si>
  <si>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</si>
  <si>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</si>
  <si>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</si>
  <si>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</si>
  <si>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</si>
  <si>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</si>
  <si>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</si>
  <si>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</si>
  <si>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</si>
  <si>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</si>
  <si>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</si>
  <si>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</si>
  <si>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</si>
  <si>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</si>
  <si>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</si>
  <si>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</si>
  <si>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</si>
  <si>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</si>
  <si>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</si>
  <si>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</si>
  <si>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</si>
  <si>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</si>
  <si>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</si>
  <si>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</si>
  <si>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</si>
  <si>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</si>
  <si>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</si>
  <si>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</si>
  <si>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</si>
  <si>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</si>
  <si>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</si>
  <si>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</si>
  <si>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</si>
  <si>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</si>
  <si>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</si>
  <si>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</si>
  <si>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</si>
  <si>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</si>
  <si>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</si>
  <si>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</si>
  <si>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</si>
  <si>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</si>
  <si>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</si>
  <si>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</si>
  <si>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</si>
  <si>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</si>
  <si>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</si>
  <si>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</si>
  <si>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</si>
  <si>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</si>
  <si>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</si>
  <si>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</si>
  <si>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</si>
  <si>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</si>
  <si>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</si>
  <si>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</si>
  <si>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</si>
  <si>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</si>
  <si>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</si>
  <si>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</si>
  <si>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</si>
  <si>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</si>
  <si>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</si>
  <si>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</si>
  <si>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</si>
  <si>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</si>
  <si>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</si>
  <si>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</si>
  <si>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</si>
  <si>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</si>
  <si>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</si>
  <si>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</si>
  <si>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</si>
  <si>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</si>
  <si>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</si>
  <si>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</si>
  <si>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</si>
  <si>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</si>
  <si>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</si>
  <si>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</si>
  <si>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</si>
  <si>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</si>
  <si>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</si>
  <si>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</si>
  <si>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</si>
  <si>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</si>
  <si>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</si>
  <si>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</si>
  <si>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</si>
  <si>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</si>
  <si>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</si>
  <si>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</si>
  <si>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</si>
  <si>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</si>
  <si>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</si>
  <si>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</si>
  <si>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</si>
  <si>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</si>
  <si>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</si>
  <si>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</si>
  <si>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</si>
  <si>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</si>
  <si>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</si>
  <si>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</si>
  <si>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</si>
  <si>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</si>
  <si>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</si>
  <si>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</si>
  <si>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</si>
  <si>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</si>
  <si>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</si>
  <si>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</si>
  <si>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</si>
  <si>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</si>
  <si>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</si>
  <si>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</si>
  <si>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</si>
  <si>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</si>
  <si>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</si>
  <si>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</si>
  <si>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</si>
  <si>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</si>
  <si>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</si>
  <si>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</si>
  <si>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</si>
  <si>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</si>
  <si>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</si>
  <si>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</si>
  <si>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</si>
  <si>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</si>
  <si>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</si>
  <si>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</si>
  <si>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</si>
  <si>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</si>
  <si>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</si>
  <si>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</si>
  <si>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</si>
  <si>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</si>
  <si>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</si>
  <si>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</si>
  <si>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</si>
  <si>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</si>
  <si>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</si>
  <si>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</si>
  <si>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</si>
  <si>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</si>
  <si>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</si>
  <si>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</si>
  <si>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</si>
  <si>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</si>
  <si>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</si>
  <si>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</si>
  <si>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</si>
  <si>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</si>
  <si>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</si>
  <si>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</si>
  <si>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</si>
  <si>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</si>
  <si>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</si>
  <si>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</si>
  <si>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</si>
  <si>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</si>
  <si>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</si>
  <si>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</si>
  <si>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</si>
  <si>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</si>
  <si>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</si>
  <si>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</si>
  <si>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</si>
  <si>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</si>
  <si>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</si>
  <si>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</si>
  <si>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</si>
  <si>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</si>
  <si>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</si>
  <si>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</si>
  <si>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</si>
  <si>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</si>
  <si>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</si>
  <si>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</si>
  <si>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</si>
  <si>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</si>
  <si>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</si>
  <si>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</si>
  <si>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</si>
  <si>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</si>
  <si>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</si>
  <si>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</si>
  <si>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</si>
  <si>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</si>
  <si>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</si>
  <si>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</si>
  <si>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</si>
  <si>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</si>
  <si>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</si>
  <si>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</si>
  <si>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</si>
  <si>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</si>
  <si>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</si>
  <si>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</si>
  <si>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</si>
  <si>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</si>
  <si>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</si>
  <si>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</si>
  <si>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</si>
  <si>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</si>
  <si>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</si>
  <si>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</si>
  <si>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</si>
  <si>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</si>
  <si>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</si>
  <si>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</si>
  <si>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</si>
  <si>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</si>
  <si>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</si>
  <si>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</si>
  <si>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</si>
  <si>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</si>
  <si>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</si>
  <si>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</si>
  <si>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</si>
  <si>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</si>
  <si>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</si>
  <si>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</si>
  <si>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</si>
  <si>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</si>
  <si>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</si>
  <si>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</si>
  <si>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</si>
  <si>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</si>
  <si>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</si>
  <si>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</si>
  <si>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</si>
  <si>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</si>
  <si>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</si>
  <si>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</si>
  <si>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</si>
  <si>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</si>
  <si>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</si>
  <si>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</si>
  <si>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</si>
  <si>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</si>
  <si>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</si>
  <si>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</si>
  <si>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</si>
  <si>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</si>
  <si>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</si>
  <si>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</si>
  <si>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</si>
  <si>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</si>
  <si>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</si>
  <si>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</si>
  <si>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</si>
  <si>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</si>
  <si>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</si>
  <si>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</si>
  <si>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</si>
  <si>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</si>
  <si>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</si>
  <si>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</si>
  <si>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</si>
  <si>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</si>
  <si>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</si>
  <si>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</si>
  <si>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</si>
  <si>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</si>
  <si>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</si>
  <si>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</si>
  <si>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</si>
  <si>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</si>
  <si>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</si>
  <si>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</si>
  <si>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</si>
  <si>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</si>
  <si>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</si>
  <si>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</si>
  <si>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</si>
  <si>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</si>
  <si>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</si>
  <si>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</si>
  <si>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</si>
  <si>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</si>
  <si>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</si>
  <si>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</si>
  <si>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</si>
  <si>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</si>
  <si>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</si>
  <si>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</si>
  <si>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</si>
  <si>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</si>
  <si>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</si>
  <si>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</si>
  <si>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</si>
  <si>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</si>
  <si>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</si>
  <si>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</si>
  <si>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</si>
  <si>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</si>
  <si>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</si>
  <si>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</si>
  <si>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</si>
  <si>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</si>
  <si>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</si>
  <si>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</si>
  <si>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</si>
  <si>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</si>
  <si>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</si>
  <si>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</si>
  <si>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</si>
  <si>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</si>
  <si>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</si>
  <si>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</si>
  <si>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</si>
  <si>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</si>
  <si>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</si>
  <si>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</si>
  <si>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</si>
  <si>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</si>
  <si>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</si>
  <si>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</si>
  <si>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</si>
  <si>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</si>
  <si>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</si>
  <si>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</si>
  <si>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</si>
  <si>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</si>
  <si>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</si>
  <si>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</si>
  <si>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</si>
  <si>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</si>
  <si>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</si>
  <si>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</si>
  <si>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</si>
  <si>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</si>
  <si>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</si>
  <si>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</si>
  <si>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</si>
  <si>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</si>
  <si>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</si>
  <si>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</si>
  <si>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</si>
  <si>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</si>
  <si>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</si>
  <si>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</si>
  <si>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</si>
  <si>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</si>
  <si>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</si>
  <si>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</si>
  <si>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</si>
  <si>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</si>
  <si>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</si>
  <si>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</si>
  <si>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</si>
  <si>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</si>
  <si>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</si>
  <si>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</si>
  <si>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</si>
  <si>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</si>
  <si>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</si>
  <si>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</si>
  <si>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</si>
  <si>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</si>
  <si>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</si>
  <si>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</si>
  <si>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</si>
  <si>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</si>
  <si>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</si>
  <si>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</si>
  <si>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</si>
  <si>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</si>
  <si>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</si>
  <si>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</si>
  <si>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</si>
  <si>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</si>
  <si>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</si>
  <si>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</si>
  <si>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</si>
  <si>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</si>
  <si>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</si>
  <si>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</si>
  <si>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</si>
  <si>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</si>
  <si>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</si>
  <si>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</si>
  <si>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</si>
  <si>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</si>
  <si>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</si>
  <si>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</si>
  <si>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</si>
  <si>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</si>
  <si>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</si>
  <si>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</si>
  <si>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</si>
  <si>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</si>
  <si>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</si>
  <si>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</si>
  <si>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</si>
  <si>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</si>
  <si>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</si>
  <si>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</si>
  <si>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</si>
  <si>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</si>
  <si>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</si>
  <si>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</si>
  <si>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</si>
  <si>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</si>
  <si>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</si>
  <si>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</si>
  <si>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</si>
  <si>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</si>
  <si>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</si>
  <si>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</si>
  <si>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</si>
  <si>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</si>
  <si>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</si>
  <si>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</si>
  <si>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</si>
  <si>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</si>
  <si>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</si>
  <si>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</si>
  <si>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</si>
  <si>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</si>
  <si>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</si>
  <si>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</si>
  <si>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</si>
  <si>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</si>
  <si>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</si>
  <si>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</si>
  <si>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</si>
  <si>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</si>
  <si>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</si>
  <si>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</si>
  <si>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</si>
  <si>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</si>
  <si>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</si>
  <si>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</si>
  <si>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</si>
  <si>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</si>
  <si>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</si>
  <si>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</si>
  <si>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</si>
  <si>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</si>
  <si>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</si>
  <si>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</si>
  <si>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</si>
  <si>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</si>
  <si>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</si>
  <si>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</si>
  <si>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</si>
  <si>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</si>
  <si>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</si>
  <si>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</si>
  <si>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</si>
  <si>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</si>
  <si>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</si>
  <si>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</si>
  <si>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</si>
  <si>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</si>
  <si>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</si>
  <si>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</si>
  <si>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</si>
  <si>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</si>
  <si>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</si>
  <si>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</si>
  <si>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</si>
  <si>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</si>
  <si>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</si>
  <si>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</si>
  <si>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</si>
  <si>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</si>
  <si>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</si>
  <si>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</si>
  <si>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</si>
  <si>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</si>
  <si>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</si>
  <si>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</si>
  <si>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</si>
  <si>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</si>
  <si>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</si>
  <si>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</si>
  <si>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</si>
  <si>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</si>
  <si>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</si>
  <si>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</si>
  <si>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</si>
  <si>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</si>
  <si>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</si>
  <si>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</si>
  <si>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</si>
  <si>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</si>
  <si>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</si>
  <si>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</si>
  <si>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</si>
  <si>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</si>
  <si>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</si>
  <si>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</si>
  <si>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</si>
  <si>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</si>
  <si>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</si>
  <si>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</si>
  <si>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</si>
  <si>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</si>
  <si>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</si>
  <si>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</si>
  <si>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</si>
  <si>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</si>
  <si>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</si>
  <si>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</si>
  <si>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</si>
  <si>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</si>
  <si>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</si>
  <si>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</si>
  <si>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</si>
  <si>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</si>
  <si>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</si>
  <si>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</si>
  <si>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</si>
  <si>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</si>
  <si>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</si>
  <si>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</si>
  <si>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</si>
  <si>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</si>
  <si>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</si>
  <si>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</si>
  <si>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</si>
  <si>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</si>
  <si>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</si>
  <si>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</si>
  <si>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</si>
  <si>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</si>
  <si>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</si>
  <si>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</si>
  <si>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</si>
  <si>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</si>
  <si>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</si>
  <si>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</si>
  <si>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</si>
  <si>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</si>
  <si>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</si>
  <si>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</si>
  <si>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</si>
  <si>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</si>
  <si>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</si>
  <si>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</si>
  <si>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</si>
  <si>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</si>
  <si>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</si>
  <si>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</si>
  <si>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</si>
  <si>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</si>
  <si>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</si>
  <si>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</si>
  <si>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</si>
  <si>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</si>
  <si>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</si>
  <si>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</si>
  <si>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</si>
  <si>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</si>
  <si>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</si>
  <si>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</si>
  <si>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</si>
  <si>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</si>
  <si>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</si>
  <si>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</si>
  <si>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</si>
  <si>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</si>
  <si>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</si>
  <si>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</si>
  <si>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</si>
  <si>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</si>
  <si>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</si>
  <si>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</si>
  <si>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</si>
  <si>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</si>
  <si>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</si>
  <si>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</si>
  <si>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</si>
  <si>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</si>
  <si>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</si>
  <si>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</si>
  <si>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</si>
  <si>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</si>
  <si>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</si>
  <si>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</si>
  <si>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</si>
  <si>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</si>
  <si>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</si>
  <si>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</si>
  <si>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</si>
  <si>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</si>
  <si>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</si>
  <si>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</si>
  <si>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</si>
  <si>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</si>
  <si>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</si>
  <si>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</si>
  <si>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</si>
  <si>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</si>
  <si>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</si>
  <si>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</si>
  <si>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</si>
  <si>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</si>
  <si>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</si>
  <si>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</si>
  <si>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</si>
  <si>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</si>
  <si>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</si>
  <si>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</si>
  <si>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</si>
  <si>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</si>
  <si>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</si>
  <si>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</si>
  <si>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</si>
  <si>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</si>
  <si>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</si>
  <si>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</si>
  <si>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</si>
  <si>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</si>
  <si>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</si>
  <si>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</si>
  <si>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</si>
  <si>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</si>
  <si>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</si>
  <si>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</si>
  <si>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</si>
  <si>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</si>
  <si>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</si>
  <si>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</si>
  <si>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</si>
  <si>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</si>
  <si>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</si>
  <si>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</si>
  <si>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</si>
  <si>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</si>
  <si>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</si>
  <si>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</si>
  <si>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</si>
  <si>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</si>
  <si>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</si>
  <si>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</si>
  <si>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</si>
  <si>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</si>
  <si>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</si>
  <si>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</si>
  <si>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</si>
  <si>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</si>
  <si>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</si>
  <si>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</si>
  <si>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</si>
  <si>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</si>
  <si>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</si>
  <si>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</si>
  <si>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</si>
  <si>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</si>
  <si>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</si>
  <si>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</si>
  <si>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</si>
  <si>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</si>
  <si>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</si>
  <si>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</si>
  <si>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</si>
  <si>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</si>
  <si>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</si>
  <si>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</si>
  <si>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</si>
  <si>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</si>
  <si>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</si>
  <si>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</si>
  <si>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</si>
  <si>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</si>
  <si>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</si>
  <si>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</si>
  <si>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</si>
  <si>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</si>
  <si>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</si>
  <si>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</si>
  <si>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</si>
  <si>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</si>
  <si>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</si>
  <si>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</si>
  <si>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</si>
  <si>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</si>
  <si>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</si>
  <si>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</si>
  <si>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</si>
  <si>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</si>
  <si>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</si>
  <si>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</si>
  <si>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</si>
  <si>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</si>
  <si>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</si>
  <si>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</si>
  <si>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</si>
  <si>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</si>
  <si>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</si>
  <si>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</si>
  <si>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</si>
  <si>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</si>
  <si>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</si>
  <si>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</si>
  <si>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</si>
  <si>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</si>
  <si>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</si>
  <si>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</si>
  <si>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</si>
  <si>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</si>
  <si>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</si>
  <si>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</si>
  <si>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</si>
  <si>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</si>
  <si>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</si>
  <si>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</si>
  <si>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</si>
  <si>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</si>
  <si>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</si>
  <si>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</si>
  <si>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</si>
  <si>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</si>
  <si>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</si>
  <si>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</si>
  <si>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</si>
  <si>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</si>
  <si>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</si>
  <si>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</si>
  <si>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</si>
  <si>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</si>
  <si>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</si>
  <si>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</si>
  <si>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</si>
  <si>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</si>
  <si>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</si>
  <si>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</si>
  <si>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</si>
  <si>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</si>
  <si>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</si>
  <si>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</si>
  <si>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</si>
  <si>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</si>
  <si>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</si>
  <si>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</si>
  <si>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</si>
  <si>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</si>
  <si>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</si>
  <si>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</si>
  <si>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</si>
  <si>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</si>
  <si>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</si>
  <si>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</si>
  <si>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</si>
  <si>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</si>
  <si>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</si>
  <si>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</si>
  <si>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</si>
  <si>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</si>
  <si>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</si>
  <si>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</si>
  <si>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</si>
  <si>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</si>
  <si>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</si>
  <si>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</si>
  <si>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</si>
  <si>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</si>
  <si>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</si>
  <si>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</si>
  <si>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</si>
  <si>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</si>
  <si>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</si>
  <si>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</si>
  <si>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</si>
  <si>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</si>
  <si>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</si>
  <si>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</si>
  <si>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</si>
  <si>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</si>
  <si>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</si>
  <si>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</si>
  <si>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</si>
  <si>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</si>
  <si>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</si>
  <si>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</si>
  <si>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</si>
  <si>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</si>
  <si>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</si>
  <si>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</si>
  <si>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</si>
  <si>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</si>
  <si>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</si>
  <si>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</si>
  <si>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</si>
  <si>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</si>
  <si>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</si>
  <si>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</si>
  <si>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</si>
  <si>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</si>
  <si>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</si>
  <si>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</si>
  <si>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</si>
  <si>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</si>
  <si>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</si>
  <si>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</si>
  <si>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</si>
  <si>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</si>
  <si>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</si>
  <si>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</si>
  <si>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</si>
  <si>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</si>
  <si>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</si>
  <si>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</si>
  <si>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</si>
  <si>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</si>
  <si>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</si>
  <si>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</si>
  <si>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</si>
  <si>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</si>
  <si>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</si>
  <si>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</si>
  <si>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</si>
  <si>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</si>
  <si>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</si>
  <si>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</si>
  <si>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</si>
  <si>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</si>
  <si>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</si>
  <si>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</si>
  <si>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</si>
  <si>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</si>
  <si>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</si>
  <si>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</si>
  <si>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</si>
  <si>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</si>
  <si>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</si>
  <si>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</si>
  <si>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</si>
  <si>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</si>
  <si>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</si>
  <si>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</si>
  <si>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</si>
  <si>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</si>
  <si>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</si>
  <si>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</si>
  <si>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</si>
  <si>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</si>
  <si>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</si>
  <si>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</si>
  <si>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</si>
  <si>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</si>
  <si>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</si>
  <si>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</si>
  <si>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</si>
  <si>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</si>
  <si>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</si>
  <si>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</si>
  <si>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</si>
  <si>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</si>
  <si>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</si>
  <si>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</si>
  <si>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</si>
  <si>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</si>
  <si>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</si>
  <si>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</si>
  <si>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</si>
  <si>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</si>
  <si>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</si>
  <si>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</si>
  <si>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</si>
  <si>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</si>
  <si>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</si>
  <si>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</si>
  <si>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</si>
  <si>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</si>
  <si>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</si>
  <si>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</si>
  <si>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</si>
  <si>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</si>
  <si>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</si>
  <si>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</si>
  <si>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</si>
  <si>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</si>
  <si>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</si>
  <si>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</si>
  <si>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</si>
  <si>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</si>
  <si>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</si>
  <si>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</si>
  <si>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</si>
  <si>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</si>
  <si>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</si>
  <si>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</si>
  <si>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</si>
  <si>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</si>
  <si>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</si>
  <si>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</si>
  <si>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</si>
  <si>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</si>
  <si>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</si>
  <si>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</si>
  <si>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</si>
  <si>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</si>
  <si>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</si>
  <si>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</si>
  <si>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</si>
  <si>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</si>
  <si>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</si>
  <si>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</si>
  <si>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</si>
  <si>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</si>
  <si>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</si>
  <si>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</si>
  <si>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</si>
  <si>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</si>
  <si>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</si>
  <si>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</si>
  <si>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</si>
  <si>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</si>
  <si>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</si>
  <si>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</si>
  <si>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</si>
  <si>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</si>
  <si>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</si>
  <si>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</si>
  <si>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</si>
  <si>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</si>
  <si>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</si>
  <si>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</si>
  <si>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</si>
  <si>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</si>
  <si>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</si>
  <si>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</si>
  <si>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</si>
  <si>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</si>
  <si>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</si>
  <si>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</si>
  <si>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</si>
  <si>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</si>
  <si>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</si>
  <si>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</si>
  <si>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</si>
  <si>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</si>
  <si>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</si>
  <si>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</si>
  <si>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</si>
  <si>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</si>
  <si>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</si>
  <si>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</si>
  <si>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</si>
  <si>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</si>
  <si>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</si>
  <si>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</si>
  <si>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</si>
  <si>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</si>
  <si>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</si>
  <si>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</si>
  <si>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</si>
  <si>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</si>
  <si>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</si>
  <si>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</si>
  <si>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</si>
  <si>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</si>
  <si>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</si>
  <si>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</si>
  <si>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</si>
  <si>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</si>
  <si>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</si>
  <si>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</si>
  <si>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</si>
  <si>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</si>
  <si>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</si>
  <si>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</si>
  <si>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</si>
  <si>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</si>
  <si>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</si>
  <si>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</si>
  <si>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</si>
  <si>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</si>
  <si>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</si>
  <si>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</si>
  <si>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</si>
  <si>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</si>
  <si>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</si>
  <si>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</si>
  <si>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</si>
  <si>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</si>
  <si>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</si>
  <si>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</si>
  <si>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</si>
  <si>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</si>
  <si>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</si>
  <si>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</si>
  <si>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</si>
  <si>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</si>
  <si>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</si>
  <si>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</si>
  <si>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</si>
  <si>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</si>
  <si>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</si>
  <si>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</si>
  <si>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</si>
  <si>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</si>
  <si>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</si>
  <si>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</si>
  <si>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</si>
  <si>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</si>
  <si>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</si>
  <si>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</si>
  <si>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</si>
  <si>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</si>
  <si>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</si>
  <si>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</si>
  <si>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</si>
  <si>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</si>
  <si>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</si>
  <si>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</si>
  <si>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</si>
  <si>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</si>
  <si>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</si>
  <si>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</si>
  <si>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</si>
  <si>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</si>
  <si>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</si>
  <si>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</si>
  <si>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</si>
  <si>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</si>
  <si>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</si>
  <si>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</si>
  <si>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</si>
  <si>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</si>
  <si>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</si>
  <si>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</si>
  <si>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</si>
  <si>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</si>
  <si>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</si>
  <si>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</si>
  <si>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</si>
  <si>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</si>
  <si>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</si>
  <si>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</si>
  <si>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</si>
  <si>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</si>
  <si>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</si>
  <si>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</si>
  <si>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</si>
  <si>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</si>
  <si>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</si>
  <si>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</si>
  <si>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</si>
  <si>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</si>
  <si>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</si>
  <si>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</si>
  <si>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</si>
  <si>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</si>
  <si>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</si>
  <si>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</si>
  <si>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</si>
  <si>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</si>
  <si>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</si>
  <si>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</si>
  <si>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</si>
  <si>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</si>
  <si>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</si>
  <si>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</si>
  <si>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</si>
  <si>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</si>
  <si>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</si>
  <si>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</si>
  <si>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</si>
  <si>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</si>
  <si>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</si>
  <si>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</si>
  <si>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</si>
  <si>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</si>
  <si>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</si>
  <si>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</si>
  <si>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</si>
  <si>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</si>
  <si>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</si>
  <si>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</si>
  <si>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</si>
  <si>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</si>
  <si>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</si>
  <si>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</si>
  <si>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</si>
  <si>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</si>
  <si>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</si>
  <si>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</si>
  <si>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</si>
  <si>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</si>
  <si>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</si>
  <si>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</si>
  <si>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</si>
  <si>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</si>
  <si>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</si>
  <si>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</si>
  <si>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</si>
  <si>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</si>
  <si>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</si>
  <si>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</si>
  <si>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</si>
  <si>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</si>
  <si>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</si>
  <si>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</si>
  <si>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</si>
  <si>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</si>
  <si>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</si>
  <si>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</si>
  <si>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</si>
  <si>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</si>
  <si>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</si>
  <si>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</si>
  <si>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</si>
  <si>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</si>
  <si>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</si>
  <si>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</si>
  <si>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</si>
  <si>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</si>
  <si>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</si>
  <si>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</si>
  <si>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</si>
  <si>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</si>
  <si>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</si>
  <si>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</si>
  <si>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</si>
  <si>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</si>
  <si>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</si>
  <si>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</si>
  <si>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</si>
  <si>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</si>
  <si>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</si>
  <si>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</si>
  <si>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</si>
  <si>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</si>
  <si>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</si>
  <si>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</si>
  <si>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</si>
  <si>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</si>
  <si>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</si>
  <si>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</si>
  <si>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</si>
  <si>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</si>
  <si>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</si>
  <si>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</si>
  <si>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</si>
  <si>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</si>
  <si>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</si>
  <si>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</si>
  <si>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</si>
  <si>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</si>
  <si>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</si>
  <si>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</si>
  <si>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</si>
  <si>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</si>
  <si>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</si>
  <si>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</si>
  <si>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</si>
  <si>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</si>
  <si>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</si>
  <si>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</si>
  <si>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</si>
  <si>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</si>
  <si>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</si>
  <si>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</si>
  <si>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</si>
  <si>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</si>
  <si>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</si>
  <si>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</si>
  <si>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</si>
  <si>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</si>
  <si>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</si>
  <si>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</si>
  <si>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</si>
  <si>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</si>
  <si>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</si>
  <si>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</si>
  <si>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</si>
  <si>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</si>
  <si>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</si>
  <si>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</si>
  <si>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</si>
  <si>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</si>
  <si>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</si>
  <si>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</si>
  <si>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</si>
  <si>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</si>
  <si>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</si>
  <si>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</si>
  <si>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</si>
  <si>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</si>
  <si>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</si>
  <si>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</si>
  <si>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</si>
  <si>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</si>
  <si>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</si>
  <si>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</si>
  <si>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</si>
  <si>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</si>
  <si>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</si>
  <si>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</si>
  <si>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</si>
  <si>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</si>
  <si>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</si>
  <si>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</si>
  <si>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</si>
  <si>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</si>
  <si>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</si>
  <si>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</si>
  <si>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</si>
  <si>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</si>
  <si>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</si>
  <si>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</si>
  <si>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</si>
  <si>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</si>
  <si>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</si>
  <si>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</si>
  <si>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</si>
  <si>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</si>
  <si>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</si>
  <si>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</si>
  <si>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</si>
  <si>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</si>
  <si>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</si>
  <si>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</si>
  <si>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</si>
  <si>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</si>
  <si>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</si>
  <si>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</si>
  <si>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</si>
  <si>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</si>
  <si>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</si>
  <si>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</si>
  <si>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</si>
  <si>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</si>
  <si>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</si>
  <si>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</si>
  <si>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</si>
  <si>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</si>
  <si>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</si>
  <si>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</si>
  <si>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</si>
  <si>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</si>
  <si>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</si>
  <si>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</si>
  <si>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</si>
  <si>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</si>
  <si>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</si>
  <si>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</si>
  <si>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</si>
  <si>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</si>
  <si>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</si>
  <si>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</si>
  <si>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</si>
  <si>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</si>
  <si>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</si>
  <si>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</si>
  <si>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</si>
  <si>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</si>
  <si>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</si>
  <si>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</si>
  <si>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</si>
  <si>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</si>
  <si>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</si>
  <si>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</si>
  <si>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</si>
  <si>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</si>
  <si>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</si>
  <si>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</si>
  <si>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</si>
  <si>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</si>
  <si>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</si>
  <si>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</si>
  <si>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</si>
  <si>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</si>
  <si>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</si>
  <si>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</si>
  <si>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</si>
  <si>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</si>
  <si>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</si>
  <si>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</si>
  <si>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</si>
  <si>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</si>
  <si>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</si>
  <si>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</si>
  <si>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</si>
  <si>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</si>
  <si>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</si>
  <si>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</si>
  <si>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</si>
  <si>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</si>
  <si>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</si>
  <si>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</si>
  <si>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</si>
  <si>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</si>
  <si>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</si>
  <si>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</si>
  <si>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</si>
  <si>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</si>
  <si>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</si>
  <si>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</si>
  <si>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</si>
  <si>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</si>
  <si>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</si>
  <si>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</si>
  <si>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</si>
  <si>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</si>
  <si>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</si>
  <si>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</si>
  <si>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</si>
  <si>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</si>
  <si>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</si>
  <si>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</si>
  <si>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</si>
  <si>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</si>
  <si>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</si>
  <si>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</si>
  <si>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</si>
  <si>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</si>
  <si>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</si>
  <si>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</si>
  <si>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</si>
  <si>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</si>
  <si>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</si>
  <si>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</si>
  <si>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</si>
  <si>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</si>
  <si>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</si>
  <si>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</si>
  <si>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</si>
  <si>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</si>
  <si>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</si>
  <si>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</si>
  <si>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</si>
  <si>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</si>
  <si>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</si>
  <si>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</si>
  <si>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</si>
  <si>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</si>
  <si>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</si>
  <si>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</si>
  <si>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</si>
  <si>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</si>
  <si>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</si>
  <si>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</si>
  <si>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</si>
  <si>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</si>
  <si>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</si>
  <si>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</si>
  <si>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</si>
  <si>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</si>
  <si>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</si>
  <si>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</si>
  <si>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</si>
  <si>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</si>
  <si>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</si>
  <si>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</si>
  <si>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</si>
  <si>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</si>
  <si>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</si>
  <si>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</si>
  <si>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</si>
  <si>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</si>
  <si>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</si>
  <si>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</si>
  <si>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</si>
  <si>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</si>
  <si>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</si>
  <si>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</si>
  <si>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</si>
  <si>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</si>
  <si>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</si>
  <si>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</si>
  <si>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</si>
  <si>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</si>
  <si>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</si>
  <si>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</si>
  <si>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</si>
  <si>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</si>
  <si>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</si>
  <si>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</si>
  <si>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</si>
  <si>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</si>
  <si>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</si>
  <si>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</si>
  <si>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</si>
  <si>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</si>
  <si>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</si>
  <si>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</si>
  <si>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</si>
  <si>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</si>
  <si>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</si>
  <si>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</si>
  <si>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</si>
  <si>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</si>
  <si>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</si>
  <si>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</si>
  <si>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</si>
  <si>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</si>
  <si>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</si>
  <si>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</si>
  <si>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</si>
  <si>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</si>
  <si>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</si>
  <si>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</si>
  <si>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</si>
  <si>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</si>
  <si>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</si>
  <si>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</si>
  <si>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</si>
  <si>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</si>
  <si>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</si>
  <si>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</si>
  <si>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</si>
  <si>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</si>
  <si>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</si>
  <si>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</si>
  <si>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</si>
  <si>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</si>
  <si>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</si>
  <si>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</si>
  <si>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</si>
  <si>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</si>
  <si>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</si>
  <si>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</si>
  <si>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</si>
  <si>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</si>
  <si>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</si>
  <si>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</si>
  <si>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</si>
  <si>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</si>
  <si>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</si>
  <si>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</si>
  <si>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</si>
  <si>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</si>
  <si>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</si>
  <si>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</si>
  <si>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</si>
  <si>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</si>
  <si>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</si>
  <si>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</si>
  <si>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</si>
  <si>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</si>
  <si>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</si>
  <si>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</si>
  <si>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</si>
  <si>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</si>
  <si>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</si>
  <si>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</si>
  <si>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</si>
  <si>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</si>
  <si>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</si>
  <si>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</si>
  <si>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</si>
  <si>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</si>
  <si>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</si>
  <si>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</si>
  <si>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</si>
  <si>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</si>
  <si>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</si>
  <si>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</si>
  <si>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</si>
  <si>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</si>
  <si>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</si>
  <si>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</si>
  <si>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</si>
  <si>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</si>
  <si>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</si>
  <si>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</si>
  <si>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</si>
  <si>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</si>
  <si>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</si>
  <si>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</si>
  <si>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</si>
  <si>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</si>
  <si>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</si>
  <si>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</si>
  <si>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</si>
  <si>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</si>
  <si>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</si>
  <si>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</si>
  <si>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</si>
  <si>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</si>
  <si>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</si>
  <si>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</si>
  <si>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</si>
  <si>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</si>
  <si>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</si>
  <si>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</si>
  <si>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</si>
  <si>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</si>
  <si>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</si>
  <si>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</si>
  <si>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</si>
  <si>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</si>
  <si>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</si>
  <si>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</si>
  <si>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</si>
  <si>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</si>
  <si>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</si>
  <si>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</si>
  <si>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</si>
  <si>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</si>
  <si>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</si>
  <si>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</si>
  <si>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</si>
  <si>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</si>
  <si>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</si>
  <si>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</si>
  <si>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</si>
  <si>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</si>
  <si>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</si>
  <si>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</si>
  <si>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</si>
  <si>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</si>
  <si>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</si>
  <si>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</si>
  <si>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</si>
  <si>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</si>
  <si>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</si>
  <si>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</si>
  <si>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</si>
  <si>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</si>
  <si>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</si>
  <si>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</si>
  <si>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</si>
  <si>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</si>
  <si>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</si>
  <si>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</si>
  <si>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</si>
  <si>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</si>
  <si>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</si>
  <si>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</si>
  <si>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</si>
  <si>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</si>
  <si>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</si>
  <si>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</si>
  <si>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</si>
  <si>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</si>
  <si>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</si>
  <si>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</si>
  <si>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</si>
  <si>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</si>
  <si>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</si>
  <si>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</si>
  <si>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</si>
  <si>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</si>
  <si>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</si>
  <si>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</si>
  <si>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</si>
  <si>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</si>
  <si>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</si>
  <si>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</si>
  <si>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</si>
  <si>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</si>
  <si>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</si>
  <si>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</si>
  <si>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</si>
  <si>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</si>
  <si>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</si>
  <si>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</si>
  <si>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</si>
  <si>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</si>
  <si>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</si>
  <si>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</si>
  <si>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</si>
  <si>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</si>
  <si>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</si>
  <si>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</si>
  <si>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</si>
  <si>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</si>
  <si>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</si>
  <si>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</si>
  <si>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</si>
  <si>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</si>
  <si>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</si>
  <si>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</si>
  <si>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</si>
  <si>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</si>
  <si>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</si>
  <si>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</si>
  <si>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</si>
  <si>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</si>
  <si>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</si>
  <si>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</si>
  <si>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</si>
  <si>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</si>
  <si>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</si>
  <si>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</si>
  <si>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</si>
  <si>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</si>
  <si>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</si>
  <si>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</si>
  <si>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</si>
  <si>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</si>
  <si>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</si>
  <si>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</si>
  <si>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</si>
  <si>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</si>
  <si>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</si>
  <si>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</si>
  <si>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</si>
  <si>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</si>
  <si>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</si>
  <si>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</si>
  <si>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</si>
  <si>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</si>
  <si>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</si>
  <si>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</si>
  <si>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</si>
  <si>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</si>
  <si>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</si>
  <si>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</si>
  <si>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</si>
  <si>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</si>
  <si>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</si>
  <si>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</si>
  <si>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</si>
  <si>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</si>
  <si>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</si>
  <si>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</si>
  <si>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</si>
  <si>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</si>
  <si>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</si>
  <si>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</si>
  <si>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</si>
  <si>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</si>
  <si>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</si>
  <si>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</si>
  <si>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</si>
  <si>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</si>
  <si>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</si>
  <si>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</si>
  <si>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</si>
  <si>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</si>
  <si>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</si>
  <si>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</si>
  <si>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</si>
  <si>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</si>
  <si>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</si>
  <si>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</si>
  <si>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</si>
  <si>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</si>
  <si>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</si>
  <si>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</si>
  <si>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</si>
  <si>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</si>
  <si>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</si>
  <si>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</si>
  <si>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</si>
  <si>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</si>
  <si>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</si>
  <si>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</si>
  <si>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</si>
  <si>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</si>
  <si>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</si>
  <si>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</si>
  <si>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</si>
  <si>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</si>
  <si>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</si>
  <si>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</si>
  <si>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</si>
  <si>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</si>
  <si>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</si>
  <si>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</si>
  <si>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</si>
  <si>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</si>
  <si>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</si>
  <si>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</si>
  <si>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</si>
  <si>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</si>
  <si>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</si>
  <si>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</si>
  <si>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</si>
  <si>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</si>
  <si>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</si>
  <si>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</si>
  <si>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</si>
  <si>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</si>
  <si>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</si>
  <si>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</si>
  <si>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</si>
  <si>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</si>
  <si>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</si>
  <si>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</si>
  <si>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</si>
  <si>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</si>
  <si>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</si>
  <si>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</si>
  <si>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</si>
  <si>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</si>
  <si>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</si>
  <si>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</si>
  <si>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</si>
  <si>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</si>
  <si>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</si>
  <si>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</si>
  <si>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</si>
  <si>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</si>
  <si>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</si>
  <si>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</si>
  <si>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</si>
  <si>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</si>
  <si>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</si>
  <si>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</si>
  <si>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</si>
  <si>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</si>
  <si>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</si>
  <si>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</si>
  <si>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</si>
  <si>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</si>
  <si>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</si>
  <si>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</si>
  <si>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</si>
  <si>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</si>
  <si>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</si>
  <si>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</si>
  <si>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</si>
  <si>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</si>
  <si>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</si>
  <si>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</si>
  <si>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</si>
  <si>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</si>
  <si>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</si>
  <si>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</si>
  <si>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</si>
  <si>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</si>
  <si>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</si>
  <si>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</si>
  <si>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</si>
  <si>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</si>
  <si>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</si>
  <si>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</si>
  <si>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</si>
  <si>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</si>
  <si>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</si>
  <si>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</si>
  <si>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</si>
  <si>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</si>
  <si>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</si>
  <si>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</si>
  <si>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</si>
  <si>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</si>
  <si>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</si>
  <si>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</si>
  <si>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</si>
  <si>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</si>
  <si>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</si>
  <si>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</si>
  <si>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</si>
  <si>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</si>
  <si>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</si>
  <si>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</si>
  <si>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</si>
  <si>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</si>
  <si>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</si>
  <si>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</si>
  <si>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</si>
  <si>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</si>
  <si>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</si>
  <si>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</si>
  <si>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</si>
  <si>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</si>
  <si>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</si>
  <si>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</si>
  <si>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</si>
  <si>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</si>
  <si>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</si>
  <si>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</si>
  <si>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</si>
  <si>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</si>
  <si>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</si>
  <si>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</si>
  <si>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</si>
  <si>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</si>
  <si>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</si>
  <si>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</si>
  <si>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</si>
  <si>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</si>
  <si>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</si>
  <si>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</si>
  <si>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</si>
  <si>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</si>
  <si>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</si>
  <si>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</si>
  <si>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</si>
  <si>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</si>
  <si>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</si>
  <si>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</si>
  <si>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</si>
  <si>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</si>
  <si>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</si>
  <si>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</si>
  <si>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</si>
  <si>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</si>
  <si>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</si>
  <si>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</si>
  <si>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</si>
  <si>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</si>
  <si>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</si>
  <si>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</si>
  <si>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</si>
  <si>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</si>
  <si>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</si>
  <si>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</si>
  <si>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</si>
  <si>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</si>
  <si>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</si>
  <si>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</si>
  <si>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</si>
  <si>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</si>
  <si>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</si>
  <si>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</si>
  <si>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</si>
  <si>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</si>
  <si>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</si>
  <si>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</si>
  <si>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</si>
  <si>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</si>
  <si>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</si>
  <si>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</si>
  <si>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</si>
  <si>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</si>
  <si>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</si>
  <si>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</si>
  <si>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</si>
  <si>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</si>
  <si>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</si>
  <si>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</si>
  <si>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</si>
  <si>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</si>
  <si>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</si>
  <si>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</si>
  <si>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</si>
  <si>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</si>
  <si>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</si>
  <si>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</si>
  <si>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</si>
  <si>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</si>
  <si>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</si>
  <si>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</si>
  <si>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</si>
  <si>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</si>
  <si>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</si>
  <si>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</si>
  <si>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</si>
  <si>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</si>
  <si>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</si>
  <si>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</si>
  <si>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</si>
  <si>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</si>
  <si>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</si>
  <si>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</si>
  <si>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</si>
  <si>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</si>
  <si>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</si>
  <si>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</si>
  <si>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</si>
  <si>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</si>
  <si>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</si>
  <si>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</si>
  <si>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</si>
  <si>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</si>
  <si>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</si>
  <si>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</si>
  <si>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</si>
  <si>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</si>
  <si>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</si>
  <si>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</si>
  <si>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</si>
  <si>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</si>
  <si>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</si>
  <si>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</si>
  <si>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</si>
  <si>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</si>
  <si>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</si>
  <si>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</si>
  <si>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</si>
  <si>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</si>
  <si>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</si>
  <si>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</si>
  <si>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</si>
  <si>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</si>
  <si>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</si>
  <si>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</si>
  <si>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</si>
  <si>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</si>
  <si>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</si>
  <si>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</si>
  <si>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</si>
  <si>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</si>
  <si>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</si>
  <si>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</si>
  <si>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</si>
  <si>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</si>
  <si>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</si>
  <si>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</si>
  <si>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</si>
  <si>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</si>
  <si>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</si>
  <si>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</si>
  <si>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</si>
  <si>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</si>
  <si>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</si>
  <si>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</si>
  <si>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</si>
  <si>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</si>
  <si>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</si>
  <si>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</si>
  <si>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</si>
  <si>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</si>
  <si>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</si>
  <si>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</si>
  <si>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</si>
  <si>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</si>
  <si>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</si>
  <si>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</si>
  <si>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</si>
  <si>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</si>
  <si>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</si>
  <si>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</si>
  <si>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</si>
  <si>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</si>
  <si>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</si>
  <si>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</si>
  <si>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</si>
  <si>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</si>
  <si>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</si>
  <si>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</si>
  <si>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</si>
  <si>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</si>
  <si>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</si>
  <si>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</si>
  <si>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</si>
  <si>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</si>
  <si>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</si>
  <si>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</si>
  <si>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</si>
  <si>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</si>
  <si>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</si>
  <si>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</si>
  <si>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</si>
  <si>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</si>
  <si>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</si>
  <si>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</si>
  <si>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</si>
  <si>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</si>
  <si>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</si>
  <si>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</si>
  <si>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</si>
  <si>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</si>
  <si>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</si>
  <si>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</si>
  <si>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</si>
  <si>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</si>
  <si>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</si>
  <si>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</si>
  <si>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</si>
  <si>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</si>
  <si>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</si>
  <si>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</si>
  <si>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</si>
  <si>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</si>
  <si>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</si>
  <si>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</si>
  <si>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</si>
  <si>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</si>
  <si>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</si>
  <si>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</si>
  <si>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</si>
  <si>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</si>
  <si>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</si>
  <si>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</si>
  <si>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</si>
  <si>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</si>
  <si>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</si>
  <si>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</si>
  <si>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</si>
  <si>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</si>
  <si>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</si>
  <si>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</si>
  <si>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</si>
  <si>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</si>
  <si>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</si>
  <si>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</si>
  <si>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</si>
  <si>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</si>
  <si>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</si>
  <si>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</si>
  <si>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</si>
  <si>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</si>
  <si>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</si>
  <si>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</si>
  <si>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</si>
  <si>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</si>
  <si>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</si>
  <si>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</si>
  <si>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</si>
  <si>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</si>
  <si>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</si>
  <si>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</si>
  <si>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</si>
  <si>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</si>
  <si>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</si>
  <si>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</si>
  <si>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</si>
  <si>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</si>
  <si>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</si>
  <si>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</si>
  <si>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</si>
  <si>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</si>
  <si>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</si>
  <si>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</si>
  <si>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</si>
  <si>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</si>
  <si>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</si>
  <si>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</si>
  <si>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</si>
  <si>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</si>
  <si>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</si>
  <si>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</si>
  <si>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</si>
  <si>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</si>
  <si>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</si>
  <si>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</si>
  <si>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</si>
  <si>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</si>
  <si>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</si>
  <si>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</si>
  <si>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</si>
  <si>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</si>
  <si>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</si>
  <si>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</si>
  <si>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</si>
  <si>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</si>
  <si>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</si>
  <si>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</si>
  <si>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</si>
  <si>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</si>
  <si>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</si>
  <si>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</si>
  <si>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</si>
  <si>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</si>
  <si>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</si>
  <si>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</si>
  <si>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</si>
  <si>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</si>
  <si>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</si>
  <si>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</si>
  <si>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</si>
  <si>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</si>
  <si>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</si>
  <si>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</si>
  <si>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</si>
  <si>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</si>
  <si>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</si>
  <si>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</si>
  <si>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</si>
  <si>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</si>
  <si>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</si>
  <si>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</si>
  <si>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</si>
  <si>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</si>
  <si>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</si>
  <si>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</si>
  <si>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</si>
  <si>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</si>
  <si>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</si>
  <si>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</si>
  <si>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</si>
  <si>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</si>
  <si>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</si>
  <si>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</si>
  <si>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</si>
  <si>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</si>
  <si>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</si>
  <si>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</si>
  <si>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</si>
  <si>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</si>
  <si>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</si>
  <si>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</si>
  <si>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</si>
  <si>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</si>
  <si>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</si>
  <si>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</si>
  <si>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</si>
  <si>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</si>
  <si>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</si>
  <si>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</si>
  <si>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</si>
  <si>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</si>
  <si>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</si>
  <si>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</si>
  <si>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</si>
  <si>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</si>
  <si>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</si>
  <si>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</si>
  <si>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</si>
  <si>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</si>
  <si>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</si>
  <si>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</si>
  <si>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</si>
  <si>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</si>
  <si>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</si>
  <si>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</si>
  <si>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</si>
  <si>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</si>
  <si>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</si>
  <si>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</si>
  <si>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</si>
  <si>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</si>
  <si>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</si>
  <si>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</si>
  <si>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</si>
  <si>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</si>
  <si>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</si>
  <si>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</si>
  <si>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</si>
  <si>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</si>
  <si>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</si>
  <si>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</si>
  <si>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</si>
  <si>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</si>
  <si>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</si>
  <si>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</si>
  <si>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</si>
  <si>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</si>
  <si>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</si>
  <si>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</si>
  <si>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</si>
  <si>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</si>
  <si>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</si>
  <si>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</si>
  <si>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</si>
  <si>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</si>
  <si>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</si>
  <si>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</si>
  <si>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</si>
  <si>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</si>
  <si>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</si>
  <si>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</si>
  <si>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</si>
  <si>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</si>
  <si>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</si>
  <si>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</si>
  <si>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</si>
  <si>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</si>
  <si>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</si>
  <si>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</si>
  <si>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</si>
  <si>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</si>
  <si>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</si>
  <si>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</si>
  <si>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</si>
  <si>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</si>
  <si>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</si>
  <si>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</si>
  <si>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</si>
  <si>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</si>
  <si>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</si>
  <si>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</si>
  <si>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</si>
  <si>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</si>
  <si>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</si>
  <si>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</si>
  <si>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</si>
  <si>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</si>
  <si>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</si>
  <si>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</si>
  <si>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</si>
  <si>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</si>
  <si>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</si>
  <si>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</si>
  <si>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</si>
  <si>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</si>
  <si>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</si>
  <si>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</si>
  <si>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</si>
  <si>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</si>
  <si>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</si>
  <si>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</si>
  <si>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</si>
  <si>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</si>
  <si>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</si>
  <si>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</si>
  <si>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</si>
  <si>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</si>
  <si>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</si>
  <si>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</si>
  <si>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</si>
  <si>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</si>
  <si>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</si>
  <si>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</si>
  <si>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</si>
  <si>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</si>
  <si>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</si>
  <si>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</si>
  <si>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</si>
  <si>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</si>
  <si>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</si>
  <si>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</si>
  <si>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</si>
  <si>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</si>
  <si>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</si>
  <si>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</si>
  <si>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</si>
  <si>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</si>
  <si>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</si>
  <si>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</si>
  <si>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</si>
  <si>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</si>
  <si>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</si>
  <si>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</si>
  <si>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</si>
  <si>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</si>
  <si>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</si>
  <si>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</si>
  <si>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</si>
  <si>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</si>
  <si>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</si>
  <si>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</si>
  <si>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</si>
  <si>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</si>
  <si>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</si>
  <si>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</si>
  <si>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</si>
  <si>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</si>
  <si>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</si>
  <si>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</si>
  <si>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</si>
  <si>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</si>
  <si>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</si>
  <si>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</si>
  <si>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</si>
  <si>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</si>
  <si>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</si>
  <si>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</si>
  <si>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</si>
  <si>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</si>
  <si>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</si>
  <si>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</si>
  <si>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</si>
  <si>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</si>
  <si>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</si>
  <si>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</si>
  <si>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</si>
  <si>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</si>
  <si>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</si>
  <si>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</si>
  <si>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</si>
  <si>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</si>
  <si>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</si>
  <si>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</si>
  <si>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</si>
  <si>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</si>
  <si>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</si>
  <si>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</si>
  <si>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</si>
  <si>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</si>
  <si>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</si>
  <si>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</si>
  <si>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</si>
  <si>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</si>
  <si>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</si>
  <si>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</si>
  <si>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</si>
  <si>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</si>
  <si>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</si>
  <si>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</si>
  <si>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</si>
  <si>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</si>
  <si>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</si>
  <si>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</si>
  <si>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</si>
  <si>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</si>
  <si>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</si>
  <si>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</si>
  <si>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</si>
  <si>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</si>
  <si>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</si>
  <si>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</si>
  <si>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</si>
  <si>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</si>
  <si>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</si>
  <si>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</si>
  <si>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</si>
  <si>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</si>
  <si>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</si>
  <si>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</si>
  <si>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</si>
  <si>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</si>
  <si>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</si>
  <si>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</si>
  <si>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</si>
  <si>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</si>
  <si>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</si>
  <si>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</si>
  <si>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</si>
  <si>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</si>
  <si>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</si>
  <si>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</si>
  <si>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</si>
  <si>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</si>
  <si>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</si>
  <si>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</si>
  <si>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</si>
  <si>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</si>
  <si>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</si>
  <si>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</si>
  <si>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</si>
  <si>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</si>
  <si>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</si>
  <si>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</si>
  <si>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</si>
  <si>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</si>
  <si>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</si>
  <si>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</si>
  <si>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</si>
  <si>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</si>
  <si>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</si>
  <si>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</si>
  <si>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</si>
  <si>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</si>
  <si>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</si>
  <si>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</si>
  <si>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</si>
  <si>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</si>
  <si>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</si>
  <si>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</si>
  <si>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</si>
  <si>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</si>
  <si>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</si>
  <si>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</si>
  <si>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</si>
  <si>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</si>
  <si>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</si>
  <si>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</si>
  <si>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</si>
  <si>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</si>
  <si>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</si>
  <si>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</si>
  <si>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</si>
  <si>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</si>
  <si>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</si>
  <si>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</si>
  <si>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</si>
  <si>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</si>
  <si>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</si>
  <si>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</si>
  <si>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</si>
  <si>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</si>
  <si>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</si>
  <si>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</si>
  <si>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</si>
  <si>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</si>
  <si>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</si>
  <si>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</si>
  <si>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</si>
  <si>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</si>
  <si>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</si>
  <si>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</si>
  <si>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</si>
  <si>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</si>
  <si>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</si>
  <si>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</si>
  <si>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</si>
  <si>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</si>
  <si>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</si>
  <si>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</si>
  <si>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</si>
  <si>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</si>
  <si>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</si>
  <si>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</si>
  <si>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</si>
  <si>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</si>
  <si>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</si>
  <si>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</si>
  <si>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</si>
  <si>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</si>
  <si>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</si>
  <si>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</si>
  <si>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</si>
  <si>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</si>
  <si>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</si>
  <si>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</si>
  <si>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</si>
  <si>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</si>
  <si>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</si>
  <si>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</si>
  <si>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</si>
  <si>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</si>
  <si>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</si>
  <si>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</si>
  <si>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</si>
  <si>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</si>
  <si>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</si>
  <si>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</si>
  <si>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</si>
  <si>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</si>
  <si>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</si>
  <si>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</si>
  <si>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</si>
  <si>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</si>
  <si>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</si>
  <si>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</si>
  <si>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</si>
  <si>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</si>
  <si>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</si>
  <si>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</si>
  <si>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</si>
  <si>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</si>
  <si>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</si>
  <si>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</si>
  <si>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</si>
  <si>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</si>
  <si>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</si>
  <si>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</si>
  <si>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</si>
  <si>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</si>
  <si>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</si>
  <si>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</si>
  <si>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</si>
  <si>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</si>
  <si>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</si>
  <si>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</si>
  <si>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</si>
  <si>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</si>
  <si>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</si>
  <si>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</si>
  <si>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</si>
  <si>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</si>
  <si>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</si>
  <si>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</si>
  <si>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</si>
  <si>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</si>
  <si>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</si>
  <si>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</si>
  <si>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</si>
  <si>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</si>
  <si>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</si>
  <si>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</si>
  <si>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</si>
  <si>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</si>
  <si>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</si>
  <si>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</si>
  <si>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</si>
  <si>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</si>
  <si>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</si>
  <si>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</si>
  <si>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</si>
  <si>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</si>
  <si>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</si>
  <si>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</si>
  <si>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</si>
  <si>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</si>
  <si>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</si>
  <si>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</si>
  <si>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</si>
  <si>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</si>
  <si>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</si>
  <si>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</si>
  <si>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</si>
  <si>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</si>
  <si>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</si>
  <si>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</si>
  <si>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</si>
  <si>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</si>
  <si>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</si>
  <si>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</si>
  <si>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</si>
  <si>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</si>
  <si>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</si>
  <si>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</si>
  <si>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</si>
  <si>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</si>
  <si>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</si>
  <si>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</si>
  <si>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</si>
  <si>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</si>
  <si>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</si>
  <si>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</si>
  <si>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</si>
  <si>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</si>
  <si>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</si>
  <si>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</si>
  <si>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</si>
  <si>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</si>
  <si>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</si>
  <si>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</si>
  <si>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</si>
  <si>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</si>
  <si>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</si>
  <si>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</si>
  <si>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</si>
  <si>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</si>
  <si>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</si>
  <si>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</si>
  <si>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</si>
  <si>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</si>
  <si>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</si>
  <si>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</si>
  <si>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</si>
  <si>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</si>
  <si>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</si>
  <si>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</si>
  <si>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</si>
  <si>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</si>
  <si>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</si>
  <si>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</si>
  <si>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</si>
  <si>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</si>
  <si>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</si>
  <si>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</si>
  <si>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</si>
  <si>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</si>
  <si>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</si>
  <si>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</si>
  <si>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</si>
  <si>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</si>
  <si>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</si>
  <si>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</si>
  <si>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</si>
  <si>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</si>
  <si>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</si>
  <si>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</si>
  <si>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</si>
  <si>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</si>
  <si>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</si>
  <si>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</si>
  <si>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</si>
  <si>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</si>
  <si>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</si>
  <si>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</si>
  <si>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</si>
  <si>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</si>
  <si>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</si>
  <si>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</si>
  <si>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</si>
  <si>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</si>
  <si>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</si>
  <si>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</si>
  <si>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</si>
  <si>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</si>
  <si>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</si>
  <si>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</si>
  <si>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</si>
  <si>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</si>
  <si>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</si>
  <si>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</si>
  <si>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</si>
  <si>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</si>
  <si>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</si>
  <si>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</si>
  <si>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</si>
  <si>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</si>
  <si>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</si>
  <si>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</si>
  <si>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</si>
  <si>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</si>
  <si>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</si>
  <si>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</si>
  <si>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</si>
  <si>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</si>
  <si>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</si>
  <si>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</si>
  <si>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</si>
  <si>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</si>
  <si>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</si>
  <si>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</si>
  <si>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</si>
  <si>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</si>
  <si>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</si>
  <si>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</si>
  <si>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</si>
  <si>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</si>
  <si>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</si>
  <si>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</si>
  <si>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</si>
  <si>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</si>
  <si>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</si>
  <si>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</si>
  <si>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</si>
  <si>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</si>
  <si>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</si>
  <si>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</si>
  <si>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</si>
  <si>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</si>
  <si>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</si>
  <si>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</si>
  <si>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</si>
  <si>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</si>
  <si>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</si>
  <si>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</si>
  <si>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</si>
  <si>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</si>
  <si>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</si>
  <si>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</si>
  <si>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</si>
  <si>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</si>
  <si>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</si>
  <si>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</si>
  <si>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</si>
  <si>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</si>
  <si>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</si>
  <si>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</si>
  <si>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</si>
  <si>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</si>
  <si>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</si>
  <si>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</si>
  <si>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</si>
  <si>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</si>
  <si>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</si>
  <si>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</si>
  <si>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</si>
  <si>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</si>
  <si>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</si>
  <si>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</si>
  <si>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</si>
  <si>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</si>
  <si>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</si>
  <si>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</si>
  <si>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</si>
  <si>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</si>
  <si>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</si>
  <si>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</si>
  <si>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</si>
  <si>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</si>
  <si>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</si>
  <si>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</si>
  <si>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</si>
  <si>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</si>
  <si>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</si>
  <si>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</si>
  <si>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</si>
  <si>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</si>
  <si>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</si>
  <si>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</si>
  <si>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</si>
  <si>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</si>
  <si>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</si>
  <si>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</si>
  <si>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</si>
  <si>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</si>
  <si>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</si>
  <si>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</si>
  <si>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</si>
  <si>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</si>
  <si>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</si>
  <si>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</si>
  <si>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</si>
  <si>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</si>
  <si>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</si>
  <si>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</si>
  <si>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</si>
  <si>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</si>
  <si>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</si>
  <si>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</si>
  <si>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</si>
  <si>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</si>
  <si>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</si>
  <si>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</si>
  <si>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</si>
  <si>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</si>
  <si>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</si>
  <si>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</si>
  <si>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</si>
  <si>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</si>
  <si>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</si>
  <si>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</si>
  <si>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</si>
  <si>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</si>
  <si>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</si>
  <si>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</si>
  <si>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</si>
  <si>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</si>
  <si>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</si>
  <si>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</si>
  <si>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</si>
  <si>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</si>
  <si>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</si>
  <si>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</si>
  <si>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</si>
  <si>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</si>
  <si>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</si>
  <si>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</si>
  <si>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</si>
  <si>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</si>
  <si>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</si>
  <si>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</si>
  <si>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</si>
  <si>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</si>
  <si>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</si>
  <si>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</si>
  <si>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</si>
  <si>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</si>
  <si>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</si>
  <si>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</si>
  <si>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</si>
  <si>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</si>
  <si>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</si>
  <si>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</si>
  <si>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</si>
  <si>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</si>
  <si>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</si>
  <si>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</si>
  <si>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</si>
  <si>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</si>
  <si>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</si>
  <si>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</si>
  <si>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</si>
  <si>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</si>
  <si>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</si>
  <si>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</si>
  <si>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</si>
  <si>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</si>
  <si>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</si>
  <si>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</si>
  <si>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</si>
  <si>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</si>
  <si>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</si>
  <si>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</si>
  <si>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</si>
  <si>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</si>
  <si>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</si>
  <si>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</si>
  <si>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</si>
  <si>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</si>
  <si>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</si>
  <si>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</si>
  <si>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</si>
  <si>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</si>
  <si>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</si>
  <si>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</si>
  <si>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</si>
  <si>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</si>
  <si>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</si>
  <si>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</si>
  <si>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</si>
  <si>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</si>
  <si>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</si>
  <si>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</si>
  <si>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</si>
  <si>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</si>
  <si>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</si>
  <si>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</si>
  <si>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</si>
  <si>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</si>
  <si>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</si>
  <si>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</si>
  <si>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</si>
  <si>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</si>
  <si>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</si>
  <si>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</si>
  <si>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</si>
  <si>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</si>
  <si>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</si>
  <si>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</si>
  <si>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</si>
  <si>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</si>
  <si>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</si>
  <si>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</si>
  <si>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</si>
  <si>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</si>
  <si>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</si>
  <si>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</si>
  <si>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</si>
  <si>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</si>
  <si>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</si>
  <si>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</si>
  <si>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</si>
  <si>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</si>
  <si>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</si>
  <si>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</si>
  <si>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</si>
  <si>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</si>
  <si>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</si>
  <si>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</si>
  <si>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</si>
  <si>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</si>
  <si>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</si>
  <si>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</si>
  <si>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</si>
  <si>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</si>
  <si>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</si>
  <si>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</si>
  <si>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</si>
  <si>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</si>
  <si>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</si>
  <si>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</si>
  <si>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</si>
  <si>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</si>
  <si>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</si>
  <si>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</si>
  <si>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</si>
  <si>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</si>
  <si>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</si>
  <si>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</si>
  <si>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</si>
  <si>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</si>
  <si>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</si>
  <si>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</si>
  <si>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</si>
  <si>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</si>
  <si>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</si>
  <si>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</si>
  <si>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</si>
  <si>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</si>
  <si>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</si>
  <si>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</si>
  <si>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</si>
  <si>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</si>
  <si>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</si>
  <si>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</si>
  <si>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</si>
  <si>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</si>
  <si>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</si>
  <si>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</si>
  <si>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</si>
  <si>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</si>
  <si>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</si>
  <si>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</si>
  <si>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</si>
  <si>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</si>
  <si>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</si>
  <si>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</si>
  <si>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</si>
  <si>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</si>
  <si>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</si>
  <si>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</si>
  <si>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</si>
  <si>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</si>
  <si>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</si>
  <si>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</si>
  <si>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</si>
  <si>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</si>
  <si>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</si>
  <si>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</si>
  <si>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</si>
  <si>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</si>
  <si>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</si>
  <si>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</si>
  <si>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</si>
  <si>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</si>
  <si>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</si>
  <si>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</si>
  <si>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</si>
  <si>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</si>
  <si>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</si>
  <si>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</si>
  <si>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</si>
  <si>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</si>
  <si>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</si>
  <si>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</si>
  <si>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</si>
  <si>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</si>
  <si>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</si>
  <si>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</si>
  <si>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</si>
  <si>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</si>
  <si>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</si>
  <si>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</si>
  <si>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</si>
  <si>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</si>
  <si>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</si>
  <si>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</si>
  <si>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</si>
  <si>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</si>
  <si>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</si>
  <si>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</si>
  <si>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</si>
  <si>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</si>
  <si>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</si>
  <si>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</si>
  <si>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</si>
  <si>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</si>
  <si>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</si>
  <si>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</si>
  <si>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</si>
  <si>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</si>
  <si>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</si>
  <si>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</si>
  <si>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</si>
  <si>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</si>
  <si>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</si>
  <si>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</si>
  <si>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</si>
  <si>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</si>
  <si>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</si>
  <si>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</si>
  <si>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</si>
  <si>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</si>
  <si>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</si>
  <si>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</si>
  <si>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</si>
  <si>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</si>
  <si>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</si>
  <si>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</si>
  <si>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</si>
  <si>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</si>
  <si>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</si>
  <si>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</si>
  <si>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</si>
  <si>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</si>
  <si>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</si>
  <si>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</si>
  <si>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</si>
  <si>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</si>
  <si>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</si>
  <si>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</si>
  <si>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</si>
  <si>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</si>
  <si>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</si>
  <si>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</si>
  <si>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</si>
  <si>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</si>
  <si>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</si>
  <si>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</si>
  <si>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</si>
  <si>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</si>
  <si>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</si>
  <si>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</si>
  <si>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</si>
  <si>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</si>
  <si>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</si>
  <si>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</si>
  <si>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</si>
  <si>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</si>
  <si>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</si>
  <si>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</si>
  <si>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</si>
  <si>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</si>
  <si>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</si>
  <si>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</si>
  <si>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</si>
  <si>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</si>
  <si>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</si>
  <si>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</si>
  <si>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</si>
  <si>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</si>
  <si>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</si>
  <si>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</si>
  <si>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</si>
  <si>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</si>
  <si>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</si>
  <si>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</si>
  <si>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</si>
  <si>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</si>
  <si>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</si>
  <si>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</si>
  <si>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</si>
  <si>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</si>
  <si>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</si>
  <si>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</si>
  <si>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</si>
  <si>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</si>
  <si>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</si>
  <si>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</si>
  <si>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</si>
  <si>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</si>
  <si>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</si>
  <si>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</si>
  <si>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</si>
  <si>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</si>
  <si>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</si>
  <si>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</si>
  <si>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</si>
  <si>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</si>
  <si>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</si>
  <si>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</si>
  <si>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</si>
  <si>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</si>
  <si>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</si>
  <si>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</si>
  <si>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</si>
  <si>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</si>
  <si>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</si>
  <si>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</si>
  <si>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</si>
  <si>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</si>
  <si>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</si>
  <si>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</si>
  <si>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</si>
  <si>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</si>
  <si>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</si>
  <si>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</si>
  <si>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</si>
  <si>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</si>
  <si>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</si>
  <si>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</si>
  <si>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</si>
  <si>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</si>
  <si>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</si>
  <si>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</si>
  <si>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</si>
  <si>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</si>
  <si>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</si>
  <si>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</si>
  <si>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</si>
  <si>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</si>
  <si>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</si>
  <si>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</si>
  <si>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</si>
  <si>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</si>
  <si>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</si>
  <si>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</si>
  <si>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</si>
  <si>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</si>
  <si>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</si>
  <si>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</si>
  <si>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</si>
  <si>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</si>
  <si>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</si>
  <si>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</si>
  <si>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</si>
  <si>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</si>
  <si>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</si>
  <si>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</si>
  <si>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</si>
  <si>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</si>
  <si>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</si>
  <si>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</si>
  <si>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</si>
  <si>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</si>
  <si>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</si>
  <si>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</si>
  <si>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</si>
  <si>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</si>
  <si>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</si>
  <si>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</si>
  <si>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</si>
  <si>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</si>
  <si>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</si>
  <si>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</si>
  <si>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</si>
  <si>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</si>
  <si>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</si>
  <si>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</si>
  <si>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</si>
  <si>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</si>
  <si>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</si>
  <si>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</si>
  <si>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</si>
  <si>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</si>
  <si>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</si>
  <si>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</si>
  <si>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</si>
  <si>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</si>
  <si>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</si>
  <si>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</si>
  <si>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</si>
  <si>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</si>
  <si>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</si>
  <si>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</si>
  <si>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</si>
  <si>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</si>
  <si>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</si>
  <si>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</si>
  <si>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</si>
  <si>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</si>
  <si>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</si>
  <si>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</si>
  <si>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</si>
  <si>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</si>
  <si>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</si>
  <si>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</si>
  <si>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</si>
  <si>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</si>
  <si>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</si>
  <si>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</si>
  <si>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</si>
  <si>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</si>
  <si>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</si>
  <si>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</si>
  <si>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</si>
  <si>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</si>
  <si>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</si>
  <si>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</si>
  <si>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</si>
  <si>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</si>
  <si>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</si>
  <si>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</si>
  <si>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</si>
  <si>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</si>
  <si>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</si>
  <si>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</si>
  <si>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</si>
  <si>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</si>
  <si>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</si>
  <si>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</si>
  <si>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</si>
  <si>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</si>
  <si>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</si>
  <si>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</si>
  <si>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</si>
  <si>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</si>
  <si>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</si>
  <si>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</si>
  <si>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</si>
  <si>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</si>
  <si>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</si>
  <si>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</si>
  <si>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</si>
  <si>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</si>
  <si>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</si>
  <si>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</si>
  <si>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</si>
  <si>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</si>
  <si>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</si>
  <si>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</si>
  <si>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</si>
  <si>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</si>
  <si>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</si>
  <si>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</si>
  <si>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</si>
  <si>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</si>
  <si>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</si>
  <si>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</si>
  <si>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</si>
  <si>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</si>
  <si>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</si>
  <si>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</si>
  <si>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</si>
  <si>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</si>
  <si>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</si>
  <si>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</si>
  <si>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</si>
  <si>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</si>
  <si>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</si>
  <si>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</si>
  <si>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</si>
  <si>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</si>
  <si>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</si>
  <si>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</si>
  <si>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</si>
  <si>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</si>
  <si>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</si>
  <si>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</si>
  <si>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</si>
  <si>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</si>
  <si>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</si>
  <si>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</si>
  <si>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</si>
  <si>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</si>
  <si>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</si>
  <si>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</si>
  <si>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</si>
  <si>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</si>
  <si>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</si>
  <si>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</si>
  <si>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</si>
  <si>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</si>
  <si>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</si>
  <si>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</si>
  <si>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</si>
  <si>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</si>
  <si>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</si>
  <si>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</si>
  <si>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</si>
  <si>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</si>
  <si>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</si>
  <si>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</si>
  <si>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</si>
  <si>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</si>
  <si>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</si>
  <si>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</si>
  <si>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</si>
  <si>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</si>
  <si>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</si>
  <si>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</si>
  <si>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</si>
  <si>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</si>
  <si>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</si>
  <si>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</si>
  <si>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</si>
  <si>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</si>
  <si>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</si>
  <si>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</si>
  <si>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</si>
  <si>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</si>
  <si>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</si>
  <si>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</si>
  <si>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</si>
  <si>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</si>
  <si>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</si>
  <si>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</si>
  <si>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</si>
  <si>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</si>
  <si>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</si>
  <si>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</si>
  <si>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</si>
  <si>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</si>
  <si>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</si>
  <si>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</si>
  <si>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</si>
  <si>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</si>
  <si>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</si>
  <si>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</si>
  <si>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</si>
  <si>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</si>
  <si>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</si>
  <si>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</si>
  <si>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</si>
  <si>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</si>
  <si>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</si>
  <si>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</si>
  <si>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</si>
  <si>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</si>
  <si>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</si>
  <si>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</si>
  <si>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</si>
  <si>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</si>
  <si>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</si>
  <si>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</si>
  <si>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</si>
  <si>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</si>
  <si>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</si>
  <si>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</si>
  <si>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</si>
  <si>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</si>
  <si>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</si>
  <si>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</si>
  <si>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</si>
  <si>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</si>
  <si>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</si>
  <si>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</si>
  <si>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</si>
  <si>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</si>
  <si>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</si>
  <si>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</si>
  <si>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</si>
  <si>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</si>
  <si>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</si>
  <si>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</si>
  <si>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</si>
  <si>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</si>
  <si>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</si>
  <si>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</si>
  <si>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</si>
  <si>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</si>
  <si>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</si>
  <si>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</si>
  <si>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</si>
  <si>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</si>
  <si>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</si>
  <si>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</si>
  <si>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</si>
  <si>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</si>
  <si>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</si>
  <si>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</si>
  <si>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</si>
  <si>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</si>
  <si>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</si>
  <si>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</si>
  <si>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</si>
  <si>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</si>
  <si>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</si>
  <si>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</si>
  <si>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</si>
  <si>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</si>
  <si>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</si>
  <si>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</si>
  <si>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</si>
  <si>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</si>
  <si>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</si>
  <si>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</si>
  <si>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</si>
  <si>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</si>
  <si>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</si>
  <si>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</si>
  <si>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</si>
  <si>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</si>
  <si>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</si>
  <si>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</si>
  <si>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</si>
  <si>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</si>
  <si>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</si>
  <si>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</si>
  <si>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</si>
  <si>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</si>
  <si>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</si>
  <si>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</si>
  <si>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</si>
  <si>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</si>
  <si>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</si>
  <si>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</si>
  <si>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</si>
  <si>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</si>
  <si>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</si>
  <si>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</si>
  <si>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</si>
  <si>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</si>
  <si>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</si>
  <si>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</si>
  <si>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</si>
  <si>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</si>
  <si>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</si>
  <si>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</si>
  <si>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</si>
  <si>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</si>
  <si>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</si>
  <si>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</si>
  <si>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</si>
  <si>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</si>
  <si>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</si>
  <si>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</si>
  <si>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</si>
  <si>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</si>
  <si>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</si>
  <si>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</si>
  <si>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</si>
  <si>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</si>
  <si>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</si>
  <si>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</si>
  <si>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</si>
  <si>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</si>
  <si>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</si>
  <si>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</si>
  <si>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</si>
  <si>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</si>
  <si>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</si>
  <si>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</si>
  <si>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</si>
  <si>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</si>
  <si>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</si>
  <si>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</si>
  <si>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</si>
  <si>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</si>
  <si>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</si>
  <si>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</si>
  <si>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</si>
  <si>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</si>
  <si>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</si>
  <si>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</si>
  <si>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</si>
  <si>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</si>
  <si>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</si>
  <si>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</si>
  <si>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</si>
  <si>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</si>
  <si>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</si>
  <si>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</si>
  <si>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</si>
  <si>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</si>
  <si>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</si>
  <si>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</si>
  <si>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</si>
  <si>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</si>
  <si>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</si>
  <si>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</si>
  <si>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</si>
  <si>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</si>
  <si>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</si>
  <si>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</si>
  <si>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</si>
  <si>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</si>
  <si>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</si>
  <si>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</si>
  <si>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</si>
  <si>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</si>
  <si>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</si>
  <si>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</si>
  <si>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</si>
  <si>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</si>
  <si>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</si>
  <si>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</si>
  <si>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</si>
  <si>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</si>
  <si>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</si>
  <si>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</si>
  <si>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</si>
  <si>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</si>
  <si>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</si>
  <si>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</si>
  <si>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</si>
  <si>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</si>
  <si>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</si>
  <si>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</si>
  <si>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</si>
  <si>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</si>
  <si>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</si>
  <si>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</si>
  <si>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</si>
  <si>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</si>
  <si>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</si>
  <si>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</si>
  <si>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</si>
  <si>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</si>
  <si>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</si>
  <si>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</si>
  <si>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</si>
  <si>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</si>
  <si>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</si>
  <si>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</si>
  <si>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</si>
  <si>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</si>
  <si>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</si>
  <si>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</si>
  <si>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</si>
  <si>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</si>
  <si>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</si>
  <si>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</si>
  <si>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</si>
  <si>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</si>
  <si>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</si>
  <si>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</si>
  <si>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</si>
  <si>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</si>
  <si>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</si>
  <si>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</si>
  <si>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</si>
  <si>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</si>
  <si>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</si>
  <si>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</si>
  <si>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</si>
  <si>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</si>
  <si>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</si>
  <si>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</si>
  <si>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</si>
  <si>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</si>
  <si>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</si>
  <si>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</si>
  <si>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</si>
  <si>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</si>
  <si>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</si>
  <si>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</si>
  <si>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</si>
  <si>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</si>
  <si>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</si>
  <si>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</si>
  <si>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</si>
  <si>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</si>
  <si>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</si>
  <si>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</si>
  <si>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</si>
  <si>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</si>
  <si>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</si>
  <si>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</si>
  <si>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</si>
  <si>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</si>
  <si>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</si>
  <si>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</si>
  <si>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</si>
  <si>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</si>
  <si>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</si>
  <si>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</si>
  <si>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</si>
  <si>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</si>
  <si>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</si>
  <si>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</si>
  <si>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</si>
  <si>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</si>
  <si>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</si>
  <si>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</si>
  <si>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</si>
  <si>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</si>
  <si>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</si>
  <si>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</si>
  <si>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</si>
  <si>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</si>
  <si>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</si>
  <si>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</si>
  <si>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</si>
  <si>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</si>
  <si>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</si>
  <si>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</si>
  <si>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</si>
  <si>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</si>
  <si>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</si>
  <si>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</si>
  <si>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</si>
  <si>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</si>
  <si>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</si>
  <si>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</si>
  <si>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</si>
  <si>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</si>
  <si>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</si>
  <si>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</si>
  <si>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</si>
  <si>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</si>
  <si>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</si>
  <si>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</si>
  <si>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</si>
  <si>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</si>
  <si>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</si>
  <si>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</si>
  <si>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</si>
  <si>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</si>
  <si>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</si>
  <si>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</si>
  <si>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</si>
  <si>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</si>
  <si>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</si>
  <si>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</si>
  <si>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</si>
  <si>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</si>
  <si>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</si>
  <si>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</si>
  <si>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</si>
  <si>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</si>
  <si>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</si>
  <si>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</si>
  <si>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</si>
  <si>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</si>
  <si>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</si>
  <si>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</si>
  <si>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</si>
  <si>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</si>
  <si>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</si>
  <si>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</si>
  <si>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</si>
  <si>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</si>
  <si>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</si>
  <si>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</si>
  <si>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</si>
  <si>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</si>
  <si>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</si>
  <si>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</si>
  <si>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</si>
  <si>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</si>
  <si>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</si>
  <si>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</si>
  <si>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</si>
  <si>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</si>
  <si>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</si>
  <si>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</si>
  <si>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</si>
  <si>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</si>
  <si>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</si>
  <si>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</si>
  <si>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</si>
  <si>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</si>
  <si>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</si>
  <si>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</si>
  <si>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</si>
  <si>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</si>
  <si>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</si>
  <si>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</si>
  <si>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</si>
  <si>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</si>
  <si>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</si>
  <si>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</si>
  <si>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</si>
  <si>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</si>
  <si>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</si>
  <si>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</si>
  <si>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</si>
  <si>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</si>
  <si>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</si>
  <si>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</si>
  <si>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</si>
  <si>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</si>
  <si>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</si>
  <si>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</si>
  <si>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</si>
  <si>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</si>
  <si>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</si>
  <si>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</si>
  <si>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</si>
  <si>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</si>
  <si>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</si>
  <si>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</si>
  <si>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</si>
  <si>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</si>
  <si>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</si>
  <si>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</si>
  <si>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</si>
  <si>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</si>
  <si>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</si>
  <si>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</si>
  <si>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</si>
  <si>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</si>
  <si>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</si>
  <si>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</si>
  <si>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</si>
  <si>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</si>
  <si>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</si>
  <si>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</si>
  <si>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</si>
  <si>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</si>
  <si>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</si>
  <si>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</si>
  <si>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</si>
  <si>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</si>
  <si>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</si>
  <si>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</si>
  <si>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</si>
  <si>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</si>
  <si>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</si>
  <si>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</si>
  <si>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</si>
  <si>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</si>
  <si>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</si>
  <si>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</si>
  <si>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</si>
  <si>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</si>
  <si>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</si>
  <si>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</si>
  <si>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</si>
  <si>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</si>
  <si>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</si>
  <si>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</si>
  <si>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</si>
  <si>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</si>
  <si>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</si>
  <si>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</si>
  <si>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</si>
  <si>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</si>
  <si>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</si>
  <si>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</si>
  <si>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</si>
  <si>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</si>
  <si>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</si>
  <si>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</si>
  <si>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</si>
  <si>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</si>
  <si>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</si>
  <si>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</si>
  <si>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</si>
  <si>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</si>
  <si>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</si>
  <si>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</si>
  <si>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</si>
  <si>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</si>
  <si>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</si>
  <si>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</si>
  <si>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</si>
  <si>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</si>
  <si>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</si>
  <si>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</si>
  <si>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</si>
  <si>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</si>
  <si>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</si>
  <si>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</si>
  <si>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</si>
  <si>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</si>
  <si>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</si>
  <si>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</si>
  <si>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</si>
  <si>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</si>
  <si>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</si>
  <si>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</si>
  <si>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</si>
  <si>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</si>
  <si>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</si>
  <si>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</si>
  <si>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</si>
  <si>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</si>
  <si>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</si>
  <si>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</si>
  <si>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</si>
  <si>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</si>
  <si>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</si>
  <si>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</si>
  <si>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</si>
  <si>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</si>
  <si>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</si>
  <si>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</si>
  <si>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</si>
  <si>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</si>
  <si>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</si>
  <si>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</si>
  <si>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</si>
  <si>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</si>
  <si>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</si>
  <si>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</si>
  <si>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</si>
  <si>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</si>
  <si>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</si>
  <si>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</si>
  <si>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</si>
  <si>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</si>
  <si>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</si>
  <si>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</si>
  <si>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</si>
  <si>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</si>
  <si>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</si>
  <si>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</si>
  <si>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</si>
  <si>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</si>
  <si>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</si>
  <si>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</si>
  <si>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</si>
  <si>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</si>
  <si>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</si>
  <si>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</si>
  <si>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</si>
  <si>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</si>
  <si>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</si>
  <si>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</si>
  <si>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</si>
  <si>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</si>
  <si>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</si>
  <si>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</si>
  <si>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</si>
  <si>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</si>
  <si>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</si>
  <si>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</si>
  <si>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</si>
  <si>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</si>
  <si>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</si>
  <si>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</si>
  <si>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</si>
  <si>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</si>
  <si>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</si>
  <si>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</si>
  <si>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</si>
  <si>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</si>
  <si>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</si>
  <si>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</si>
  <si>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</si>
  <si>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</si>
  <si>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</si>
  <si>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</si>
  <si>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</si>
  <si>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</si>
  <si>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</si>
  <si>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</si>
  <si>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</si>
  <si>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</si>
  <si>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</si>
  <si>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</si>
  <si>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</si>
  <si>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</si>
  <si>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</si>
  <si>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</si>
  <si>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</si>
  <si>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</si>
  <si>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</si>
  <si>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</si>
  <si>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</si>
  <si>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</si>
  <si>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</si>
  <si>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</si>
  <si>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</si>
  <si>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</si>
  <si>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</si>
  <si>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</si>
  <si>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</si>
  <si>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</si>
  <si>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</si>
  <si>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</si>
  <si>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</si>
  <si>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</si>
  <si>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</si>
  <si>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</si>
  <si>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</si>
  <si>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</si>
  <si>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</si>
  <si>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</si>
  <si>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</si>
  <si>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</si>
  <si>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</si>
  <si>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</si>
  <si>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</si>
  <si>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</si>
  <si>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</si>
  <si>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</si>
  <si>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</si>
  <si>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</si>
  <si>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</si>
  <si>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</si>
  <si>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</si>
  <si>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</si>
  <si>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</si>
  <si>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</si>
  <si>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</si>
  <si>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</si>
  <si>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</si>
  <si>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</si>
  <si>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</si>
  <si>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</si>
  <si>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</si>
  <si>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</si>
  <si>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</si>
  <si>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</si>
  <si>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</si>
  <si>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</si>
  <si>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</si>
  <si>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</si>
  <si>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</si>
  <si>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</si>
  <si>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</si>
  <si>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</si>
  <si>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</si>
  <si>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</si>
  <si>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</si>
  <si>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</si>
  <si>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</si>
  <si>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</si>
  <si>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</si>
  <si>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</si>
  <si>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</si>
  <si>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</si>
  <si>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</si>
  <si>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</si>
  <si>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</si>
  <si>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</si>
  <si>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</si>
  <si>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</si>
  <si>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</si>
  <si>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</si>
  <si>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</si>
  <si>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</si>
  <si>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</si>
  <si>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</si>
  <si>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</si>
  <si>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</si>
  <si>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</si>
  <si>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</si>
  <si>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</si>
  <si>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</si>
  <si>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</si>
  <si>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</si>
  <si>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</si>
  <si>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</si>
  <si>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</si>
  <si>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</si>
  <si>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</si>
  <si>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</si>
  <si>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</si>
  <si>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</si>
  <si>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</si>
  <si>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</si>
  <si>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</si>
  <si>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</si>
  <si>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</si>
  <si>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</si>
  <si>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</si>
  <si>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</si>
  <si>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</si>
  <si>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</si>
  <si>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</si>
  <si>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</si>
  <si>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</si>
  <si>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</si>
  <si>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</si>
  <si>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</si>
  <si>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</si>
  <si>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</si>
  <si>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</si>
  <si>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</si>
  <si>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</si>
  <si>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</si>
  <si>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</si>
  <si>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</si>
  <si>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</si>
  <si>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</si>
  <si>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</si>
  <si>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</si>
  <si>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</si>
  <si>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</si>
  <si>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</si>
  <si>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</si>
  <si>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</si>
  <si>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</si>
  <si>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</si>
  <si>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</si>
  <si>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</si>
  <si>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</si>
  <si>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</si>
  <si>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</si>
  <si>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</si>
  <si>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</si>
  <si>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</si>
  <si>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</si>
  <si>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</si>
  <si>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</si>
  <si>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</si>
  <si>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</si>
  <si>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</si>
  <si>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</si>
  <si>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</si>
  <si>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</si>
  <si>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</si>
  <si>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</si>
  <si>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</si>
  <si>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</si>
  <si>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</si>
  <si>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</si>
  <si>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</si>
  <si>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</si>
  <si>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</si>
  <si>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</si>
  <si>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</si>
  <si>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</si>
  <si>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</si>
  <si>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</si>
  <si>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</si>
  <si>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</si>
  <si>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</si>
  <si>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</si>
  <si>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</si>
  <si>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</si>
  <si>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</si>
  <si>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</si>
  <si>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</si>
  <si>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</si>
  <si>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</si>
  <si>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</si>
  <si>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</si>
  <si>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</si>
  <si>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</si>
  <si>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</si>
  <si>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</si>
  <si>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</si>
  <si>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</si>
  <si>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</si>
  <si>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</si>
  <si>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</si>
  <si>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</si>
  <si>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</si>
  <si>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</si>
  <si>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</si>
  <si>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</si>
  <si>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</si>
  <si>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</si>
  <si>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</si>
  <si>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</si>
  <si>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</si>
  <si>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</si>
  <si>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</si>
  <si>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</si>
  <si>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</si>
  <si>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</si>
  <si>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</si>
  <si>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</si>
  <si>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</si>
  <si>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</si>
  <si>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</si>
  <si>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</si>
  <si>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</si>
  <si>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</si>
  <si>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</si>
  <si>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</si>
  <si>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</si>
  <si>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</si>
  <si>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</si>
  <si>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</si>
  <si>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</si>
  <si>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</si>
  <si>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</si>
  <si>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</si>
  <si>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</si>
  <si>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</si>
  <si>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</si>
  <si>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</si>
  <si>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</si>
  <si>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</si>
  <si>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</si>
  <si>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</si>
  <si>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</si>
  <si>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</si>
  <si>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</si>
  <si>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</si>
  <si>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</si>
  <si>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</si>
  <si>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</si>
  <si>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</si>
  <si>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</si>
  <si>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</si>
  <si>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</si>
  <si>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</si>
  <si>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</si>
  <si>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</si>
  <si>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</si>
  <si>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</si>
  <si>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</si>
  <si>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</si>
  <si>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</si>
  <si>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</si>
  <si>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</si>
  <si>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</si>
  <si>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</si>
  <si>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</si>
  <si>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</si>
  <si>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</si>
  <si>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</si>
  <si>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</si>
  <si>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</si>
  <si>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</si>
  <si>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</si>
  <si>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</si>
  <si>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</si>
  <si>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</si>
  <si>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</si>
  <si>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</si>
  <si>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</si>
  <si>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</si>
  <si>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</si>
  <si>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</si>
  <si>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</si>
  <si>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</si>
  <si>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</si>
  <si>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</si>
  <si>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</si>
  <si>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</si>
  <si>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</si>
  <si>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</si>
  <si>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</si>
  <si>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</si>
  <si>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</si>
  <si>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</si>
  <si>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</si>
  <si>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</si>
  <si>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</si>
  <si>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</si>
  <si>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</si>
  <si>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</si>
  <si>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</si>
  <si>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</si>
  <si>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</si>
  <si>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</si>
  <si>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</si>
  <si>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</si>
  <si>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</si>
  <si>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</si>
  <si>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</si>
  <si>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</si>
  <si>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</si>
  <si>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</si>
  <si>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</si>
  <si>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</si>
  <si>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</si>
  <si>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</si>
  <si>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</si>
  <si>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</si>
  <si>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</si>
  <si>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</si>
  <si>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</si>
  <si>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</si>
  <si>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</si>
  <si>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</si>
  <si>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</si>
  <si>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</si>
  <si>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</si>
  <si>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</si>
  <si>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</si>
  <si>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</si>
  <si>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</si>
  <si>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</si>
  <si>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</si>
  <si>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</si>
  <si>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</si>
  <si>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</si>
  <si>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</si>
  <si>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</si>
  <si>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</si>
  <si>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</si>
  <si>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</si>
  <si>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</si>
  <si>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</si>
  <si>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</si>
  <si>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</si>
  <si>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</si>
  <si>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</si>
  <si>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</si>
  <si>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</si>
  <si>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</si>
  <si>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</si>
  <si>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</si>
  <si>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</si>
  <si>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</si>
  <si>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</si>
  <si>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</si>
  <si>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</si>
  <si>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</si>
  <si>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</si>
  <si>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</si>
  <si>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</si>
  <si>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</si>
  <si>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</si>
  <si>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</si>
  <si>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</si>
  <si>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</si>
  <si>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</si>
  <si>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</si>
  <si>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</si>
  <si>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</si>
  <si>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</si>
  <si>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</si>
  <si>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</si>
  <si>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</si>
  <si>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</si>
  <si>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</si>
  <si>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</si>
  <si>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</si>
  <si>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</si>
  <si>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</si>
  <si>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</si>
  <si>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</si>
  <si>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</si>
  <si>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</si>
  <si>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</si>
  <si>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</si>
  <si>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</si>
  <si>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</si>
  <si>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</si>
  <si>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</si>
  <si>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</si>
  <si>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</si>
  <si>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</si>
  <si>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</si>
  <si>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</si>
  <si>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</si>
  <si>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</si>
  <si>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</si>
  <si>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</si>
  <si>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</si>
  <si>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</si>
  <si>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</si>
  <si>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</si>
  <si>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</si>
  <si>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</si>
  <si>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</si>
  <si>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</si>
  <si>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</si>
  <si>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</si>
  <si>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</si>
  <si>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</si>
  <si>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</si>
  <si>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</si>
  <si>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</si>
  <si>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</si>
  <si>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</si>
  <si>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</si>
  <si>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</si>
  <si>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</si>
  <si>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</si>
  <si>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</si>
  <si>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</si>
  <si>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</si>
  <si>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</si>
  <si>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</si>
  <si>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</si>
  <si>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</si>
  <si>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</si>
  <si>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</si>
  <si>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</si>
  <si>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</si>
  <si>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</si>
  <si>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</si>
  <si>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</si>
  <si>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</si>
  <si>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</si>
  <si>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</si>
  <si>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</si>
  <si>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</si>
  <si>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</si>
  <si>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</si>
  <si>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</si>
  <si>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</si>
  <si>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</si>
  <si>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</si>
  <si>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</si>
  <si>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</si>
  <si>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</si>
  <si>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</si>
  <si>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</si>
  <si>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</si>
  <si>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</si>
  <si>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</si>
  <si>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</si>
  <si>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</si>
  <si>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</si>
  <si>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</si>
  <si>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</si>
  <si>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</si>
  <si>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</si>
  <si>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</si>
  <si>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</si>
  <si>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</si>
  <si>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</si>
  <si>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</si>
  <si>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</si>
  <si>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</si>
  <si>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</si>
  <si>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</si>
  <si>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</si>
  <si>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</si>
  <si>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</si>
  <si>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</si>
  <si>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</si>
  <si>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</si>
  <si>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</si>
  <si>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</si>
  <si>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</si>
  <si>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</si>
  <si>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</si>
  <si>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</si>
  <si>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</si>
  <si>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</si>
  <si>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</si>
  <si>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</si>
  <si>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</si>
  <si>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</si>
  <si>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</si>
  <si>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</si>
  <si>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</si>
  <si>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</si>
  <si>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</si>
  <si>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</si>
  <si>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</si>
  <si>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</si>
  <si>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</si>
  <si>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</si>
  <si>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</si>
  <si>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</si>
  <si>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</si>
  <si>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</si>
  <si>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</si>
  <si>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</si>
  <si>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</si>
  <si>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</si>
  <si>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</si>
  <si>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</si>
  <si>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</si>
  <si>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</si>
  <si>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</si>
  <si>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</si>
  <si>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</si>
  <si>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</si>
  <si>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</si>
  <si>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</si>
  <si>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</si>
  <si>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</si>
  <si>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</si>
  <si>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</si>
  <si>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</si>
  <si>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</si>
  <si>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</si>
  <si>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</si>
  <si>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</si>
  <si>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</si>
  <si>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</si>
  <si>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</si>
  <si>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</si>
  <si>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</si>
  <si>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</si>
  <si>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</si>
  <si>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</si>
  <si>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</si>
  <si>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</si>
  <si>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</si>
  <si>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</si>
  <si>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</si>
  <si>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</si>
  <si>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</si>
  <si>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</si>
  <si>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</si>
  <si>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</si>
  <si>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</si>
  <si>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</si>
  <si>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</si>
  <si>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</si>
  <si>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</si>
  <si>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</si>
  <si>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</si>
  <si>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</si>
  <si>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</si>
  <si>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</si>
  <si>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</si>
  <si>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</si>
  <si>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</si>
  <si>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</si>
  <si>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</si>
  <si>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</si>
  <si>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</si>
  <si>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</si>
  <si>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</si>
  <si>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</si>
  <si>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</si>
  <si>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</si>
  <si>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</si>
  <si>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</si>
  <si>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</si>
  <si>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</si>
  <si>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</si>
  <si>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</si>
  <si>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</si>
  <si>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</si>
  <si>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</si>
  <si>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</si>
  <si>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</si>
  <si>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</si>
  <si>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</si>
  <si>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</si>
  <si>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</si>
  <si>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</si>
  <si>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</si>
  <si>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</si>
  <si>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</si>
  <si>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</si>
  <si>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</si>
  <si>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</si>
  <si>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</si>
  <si>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</si>
  <si>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</si>
  <si>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</si>
  <si>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</si>
  <si>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</si>
  <si>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</si>
  <si>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</si>
  <si>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</si>
  <si>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</si>
  <si>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</si>
  <si>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</si>
  <si>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</si>
  <si>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</si>
  <si>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</si>
  <si>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</si>
  <si>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</si>
  <si>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</si>
  <si>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</si>
  <si>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</si>
  <si>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</si>
  <si>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</si>
  <si>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</si>
  <si>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</si>
  <si>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</si>
  <si>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</si>
  <si>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</si>
  <si>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</si>
  <si>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</si>
  <si>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</si>
  <si>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</si>
  <si>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</si>
  <si>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</si>
  <si>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</si>
  <si>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</si>
  <si>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</si>
  <si>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</si>
  <si>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</si>
  <si>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</si>
  <si>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</si>
  <si>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</si>
  <si>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</si>
  <si>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</si>
  <si>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</si>
  <si>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</si>
  <si>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</si>
  <si>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</si>
  <si>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</si>
  <si>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</si>
  <si>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</si>
  <si>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</si>
  <si>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</si>
  <si>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</si>
  <si>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</si>
  <si>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</si>
  <si>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</si>
  <si>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</si>
  <si>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</si>
  <si>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</si>
  <si>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</si>
  <si>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</si>
  <si>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</si>
  <si>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</si>
  <si>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</si>
  <si>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</si>
  <si>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</si>
  <si>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</si>
  <si>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</si>
  <si>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</si>
  <si>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</si>
  <si>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</si>
  <si>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</si>
  <si>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</si>
  <si>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</si>
  <si>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</si>
  <si>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</si>
  <si>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</si>
  <si>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</si>
  <si>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</si>
  <si>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</si>
  <si>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</si>
  <si>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</si>
  <si>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</si>
  <si>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</si>
  <si>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</si>
  <si>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</si>
  <si>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</si>
  <si>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</si>
  <si>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</si>
  <si>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</si>
  <si>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</si>
  <si>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</si>
  <si>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</si>
  <si>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</si>
  <si>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</si>
  <si>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</si>
  <si>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</si>
  <si>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</si>
  <si>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</si>
  <si>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</si>
  <si>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</si>
  <si>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</si>
  <si>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</si>
  <si>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</si>
  <si>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</si>
  <si>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</si>
  <si>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</si>
  <si>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</si>
  <si>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</si>
  <si>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</si>
  <si>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</si>
  <si>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</si>
  <si>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</si>
  <si>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</si>
  <si>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</si>
  <si>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</si>
  <si>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</si>
  <si>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</si>
  <si>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</si>
  <si>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</si>
  <si>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</si>
  <si>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</si>
  <si>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</si>
  <si>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</si>
  <si>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</si>
  <si>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</si>
  <si>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</si>
  <si>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</si>
  <si>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</si>
  <si>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</si>
  <si>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</si>
  <si>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</si>
  <si>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</si>
  <si>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</si>
  <si>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</si>
  <si>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</si>
  <si>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</si>
  <si>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</si>
  <si>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</si>
  <si>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</si>
  <si>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</si>
  <si>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</si>
  <si>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</si>
  <si>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</si>
  <si>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</si>
  <si>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</si>
  <si>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</si>
  <si>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</si>
  <si>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</si>
  <si>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</si>
  <si>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</si>
  <si>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</si>
  <si>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</si>
  <si>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</si>
  <si>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</si>
  <si>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</si>
  <si>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</si>
  <si>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</si>
  <si>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</si>
  <si>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</si>
  <si>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</si>
  <si>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</si>
  <si>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</si>
  <si>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</si>
  <si>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</si>
  <si>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</si>
  <si>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</si>
  <si>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</si>
  <si>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</si>
  <si>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</si>
  <si>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</si>
  <si>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</si>
  <si>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</si>
  <si>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</si>
  <si>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</si>
  <si>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</si>
  <si>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</si>
  <si>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</si>
  <si>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</si>
  <si>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</si>
  <si>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</si>
  <si>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</si>
  <si>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</si>
  <si>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</si>
  <si>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</si>
  <si>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</si>
  <si>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</si>
  <si>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</si>
  <si>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</si>
  <si>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</si>
  <si>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</si>
  <si>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</si>
  <si>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</si>
  <si>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</si>
  <si>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</si>
  <si>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</si>
  <si>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</si>
  <si>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</si>
  <si>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</si>
  <si>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</si>
  <si>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</si>
  <si>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</si>
  <si>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</si>
  <si>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</si>
  <si>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</si>
  <si>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</si>
  <si>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</si>
  <si>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</si>
  <si>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</si>
  <si>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</si>
  <si>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</si>
  <si>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</si>
  <si>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</si>
  <si>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</si>
  <si>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</si>
  <si>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</si>
  <si>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</si>
  <si>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</si>
  <si>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</si>
  <si>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</si>
  <si>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</si>
  <si>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</si>
  <si>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</si>
  <si>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</si>
  <si>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</si>
  <si>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</si>
  <si>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</si>
  <si>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</si>
  <si>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</si>
  <si>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</si>
  <si>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</si>
  <si>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</si>
  <si>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</si>
  <si>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</si>
  <si>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</si>
  <si>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</si>
  <si>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</si>
  <si>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</si>
  <si>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</si>
  <si>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</si>
  <si>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</si>
  <si>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</si>
  <si>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</si>
  <si>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</si>
  <si>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</si>
  <si>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</si>
  <si>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</si>
  <si>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</si>
  <si>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</si>
  <si>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</si>
  <si>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</si>
  <si>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</si>
  <si>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</si>
  <si>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</si>
  <si>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</si>
  <si>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</si>
  <si>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</si>
  <si>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</si>
  <si>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</si>
  <si>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</si>
  <si>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</si>
  <si>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</si>
  <si>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</si>
  <si>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</si>
  <si>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</si>
  <si>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</si>
  <si>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</si>
  <si>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</si>
  <si>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</si>
  <si>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</si>
  <si>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</si>
  <si>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</si>
  <si>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</si>
  <si>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</si>
  <si>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</si>
  <si>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</si>
  <si>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</si>
  <si>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</si>
  <si>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</si>
  <si>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</si>
  <si>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</si>
  <si>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</si>
  <si>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</si>
  <si>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</si>
  <si>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</si>
  <si>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</si>
  <si>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</si>
  <si>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</si>
  <si>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</si>
  <si>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</si>
  <si>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</si>
  <si>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</si>
  <si>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</si>
  <si>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</si>
  <si>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</si>
  <si>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</si>
  <si>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</si>
  <si>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</si>
  <si>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</si>
  <si>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</si>
  <si>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</si>
  <si>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</si>
  <si>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</si>
  <si>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</si>
  <si>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</si>
  <si>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</si>
  <si>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</si>
  <si>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</si>
  <si>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</si>
  <si>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</si>
  <si>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</si>
  <si>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</si>
  <si>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</si>
  <si>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</si>
  <si>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</si>
  <si>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</si>
  <si>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</si>
  <si>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</si>
  <si>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</si>
  <si>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</si>
  <si>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</si>
  <si>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</si>
  <si>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</si>
  <si>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</si>
  <si>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</si>
  <si>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</si>
  <si>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</si>
  <si>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</si>
  <si>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</si>
  <si>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</si>
  <si>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</si>
  <si>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</si>
  <si>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</si>
  <si>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</si>
  <si>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</si>
  <si>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</si>
  <si>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</si>
  <si>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</si>
  <si>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</si>
  <si>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</si>
  <si>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</si>
  <si>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</si>
  <si>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</si>
  <si>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</si>
  <si>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</si>
  <si>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</si>
  <si>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</si>
  <si>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</si>
  <si>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</si>
  <si>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</si>
  <si>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</si>
  <si>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</si>
  <si>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</si>
  <si>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</si>
  <si>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</si>
  <si>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</si>
  <si>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</si>
  <si>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</si>
  <si>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</si>
  <si>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</si>
  <si>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</si>
  <si>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</si>
  <si>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</si>
  <si>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</si>
  <si>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</si>
  <si>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</si>
  <si>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</si>
  <si>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</si>
  <si>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</si>
  <si>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</si>
  <si>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</si>
  <si>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</si>
  <si>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</si>
  <si>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</si>
  <si>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</si>
  <si>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</si>
  <si>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</si>
  <si>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</si>
  <si>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</si>
  <si>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</si>
  <si>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</si>
  <si>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</si>
  <si>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</si>
  <si>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</si>
  <si>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</si>
  <si>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</si>
  <si>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</si>
  <si>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</si>
  <si>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</si>
  <si>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</si>
  <si>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</si>
  <si>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</si>
  <si>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</si>
  <si>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</si>
  <si>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</si>
  <si>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</si>
  <si>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</si>
  <si>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</si>
  <si>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</si>
  <si>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</si>
  <si>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</si>
  <si>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</si>
  <si>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</si>
  <si>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</si>
  <si>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</si>
  <si>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</si>
  <si>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</si>
  <si>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</si>
  <si>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</si>
  <si>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</si>
  <si>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</si>
  <si>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</si>
  <si>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</si>
  <si>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</si>
  <si>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</si>
  <si>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</si>
  <si>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</si>
  <si>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</si>
  <si>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</si>
  <si>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</si>
  <si>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</si>
  <si>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</si>
  <si>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</si>
  <si>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</si>
  <si>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</si>
  <si>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</si>
  <si>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</si>
  <si>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</si>
  <si>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</si>
  <si>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</si>
  <si>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</si>
  <si>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</si>
  <si>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</si>
  <si>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</si>
  <si>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</si>
  <si>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</si>
  <si>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</si>
  <si>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</si>
  <si>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</si>
  <si>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</si>
  <si>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</si>
  <si>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</si>
  <si>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</si>
  <si>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</si>
  <si>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</si>
  <si>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</si>
  <si>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</si>
  <si>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</si>
  <si>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</si>
  <si>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</si>
  <si>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</si>
  <si>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</si>
  <si>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</si>
  <si>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</si>
  <si>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</si>
  <si>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</si>
  <si>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</si>
  <si>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</si>
  <si>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</si>
  <si>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</si>
  <si>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</si>
  <si>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</si>
  <si>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</si>
  <si>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</si>
  <si>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</si>
  <si>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</si>
  <si>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</si>
  <si>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</si>
  <si>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</si>
  <si>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</si>
  <si>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</si>
  <si>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</si>
  <si>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</si>
  <si>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</si>
  <si>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</si>
  <si>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</si>
  <si>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</si>
  <si>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</si>
  <si>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</si>
  <si>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</si>
  <si>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</si>
  <si>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</si>
  <si>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</si>
  <si>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</si>
  <si>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</si>
  <si>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</si>
  <si>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</si>
  <si>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</si>
  <si>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</si>
  <si>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</si>
  <si>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</si>
  <si>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</si>
  <si>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</si>
  <si>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</si>
  <si>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</si>
  <si>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</si>
  <si>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</si>
  <si>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</si>
  <si>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</si>
  <si>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</si>
  <si>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</si>
  <si>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</si>
  <si>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</si>
  <si>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</si>
  <si>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</si>
  <si>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</si>
  <si>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</si>
  <si>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</si>
  <si>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</si>
  <si>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</si>
  <si>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</si>
  <si>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</si>
  <si>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</si>
  <si>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</si>
  <si>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</si>
  <si>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</si>
  <si>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</si>
  <si>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</si>
  <si>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</si>
  <si>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</si>
  <si>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</si>
  <si>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</si>
  <si>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</si>
  <si>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</si>
  <si>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</si>
  <si>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</si>
  <si>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</si>
  <si>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</si>
  <si>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</si>
  <si>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</si>
  <si>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</si>
  <si>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</si>
  <si>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</si>
  <si>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</si>
  <si>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</si>
  <si>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</si>
  <si>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</si>
  <si>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</si>
  <si>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</si>
  <si>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</si>
  <si>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</si>
  <si>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</si>
  <si>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</si>
  <si>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</si>
  <si>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</si>
  <si>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</si>
  <si>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</si>
  <si>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</si>
  <si>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</si>
  <si>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</si>
  <si>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</si>
  <si>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</si>
  <si>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</si>
  <si>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</si>
  <si>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</si>
  <si>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</si>
  <si>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</si>
  <si>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</si>
  <si>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</si>
  <si>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</si>
  <si>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</si>
  <si>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</si>
  <si>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</si>
  <si>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</si>
  <si>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</si>
  <si>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</si>
  <si>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</si>
  <si>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</si>
  <si>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</si>
  <si>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</si>
  <si>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</si>
  <si>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</si>
  <si>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</si>
  <si>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</si>
  <si>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</si>
  <si>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</si>
  <si>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</si>
  <si>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</si>
  <si>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</si>
  <si>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</si>
  <si>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</si>
  <si>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</si>
  <si>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</si>
  <si>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</si>
  <si>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</si>
  <si>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</si>
  <si>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</si>
  <si>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</si>
  <si>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</si>
  <si>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</si>
  <si>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</si>
  <si>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</si>
  <si>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</si>
  <si>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</si>
  <si>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</si>
  <si>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</si>
  <si>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</si>
  <si>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</si>
  <si>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</si>
  <si>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</si>
  <si>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</si>
  <si>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</si>
  <si>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</si>
  <si>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</si>
  <si>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</si>
  <si>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</si>
  <si>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</si>
  <si>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</si>
  <si>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</si>
  <si>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</si>
  <si>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</si>
  <si>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</si>
  <si>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</si>
  <si>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</si>
  <si>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</si>
  <si>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</si>
  <si>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</si>
  <si>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</si>
  <si>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</si>
  <si>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</si>
  <si>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</si>
  <si>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</si>
  <si>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</si>
  <si>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</si>
  <si>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</si>
  <si>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</si>
  <si>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</si>
  <si>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</si>
  <si>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</si>
  <si>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</si>
  <si>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</si>
  <si>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</si>
  <si>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</si>
  <si>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</si>
  <si>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</si>
  <si>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</si>
  <si>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</si>
  <si>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</si>
  <si>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</si>
  <si>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</si>
  <si>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</si>
  <si>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</si>
  <si>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</si>
  <si>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</si>
  <si>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</si>
  <si>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</si>
  <si>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</si>
  <si>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</si>
  <si>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</si>
  <si>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</si>
  <si>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</si>
  <si>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</si>
  <si>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</si>
  <si>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</si>
  <si>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</si>
  <si>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</si>
  <si>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</si>
  <si>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</si>
  <si>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</si>
  <si>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</si>
  <si>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</si>
  <si>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</si>
  <si>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</si>
  <si>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</si>
  <si>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</si>
  <si>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</si>
  <si>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</si>
  <si>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</si>
  <si>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</si>
  <si>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</si>
  <si>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</si>
  <si>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</si>
  <si>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</si>
  <si>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</si>
  <si>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</si>
  <si>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</si>
  <si>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</si>
  <si>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</si>
  <si>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</si>
  <si>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</si>
  <si>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</si>
  <si>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</si>
  <si>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</si>
  <si>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</si>
  <si>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</si>
  <si>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</si>
  <si>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</si>
  <si>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</si>
  <si>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</si>
  <si>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</si>
  <si>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</si>
  <si>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</si>
  <si>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</si>
  <si>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</si>
  <si>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</si>
  <si>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</si>
  <si>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</si>
  <si>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</si>
  <si>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</si>
  <si>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</si>
  <si>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</si>
  <si>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</si>
  <si>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</si>
  <si>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</si>
  <si>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</si>
  <si>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</si>
  <si>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</si>
  <si>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</si>
  <si>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</si>
  <si>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</si>
  <si>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</si>
  <si>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</si>
  <si>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</si>
  <si>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</si>
  <si>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</si>
  <si>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</si>
  <si>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</si>
  <si>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</si>
  <si>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</si>
  <si>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</si>
  <si>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</si>
  <si>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</si>
  <si>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</si>
  <si>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</si>
  <si>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</si>
  <si>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</si>
  <si>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</si>
  <si>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</si>
  <si>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</si>
  <si>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</si>
  <si>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</si>
  <si>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</si>
  <si>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</si>
  <si>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</si>
  <si>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</si>
  <si>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</si>
  <si>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</si>
  <si>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</si>
  <si>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</si>
  <si>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</si>
  <si>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</si>
  <si>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</si>
  <si>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</si>
  <si>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</si>
  <si>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</si>
  <si>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</si>
  <si>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</si>
  <si>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</si>
  <si>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</si>
  <si>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</si>
  <si>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</si>
  <si>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</si>
  <si>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</si>
  <si>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</si>
  <si>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</si>
  <si>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</si>
  <si>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</si>
  <si>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</si>
  <si>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</si>
  <si>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</si>
  <si>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</si>
  <si>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</si>
  <si>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</si>
  <si>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</si>
  <si>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</si>
  <si>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</si>
  <si>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</si>
  <si>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</si>
  <si>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</si>
  <si>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</si>
  <si>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</si>
  <si>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</si>
  <si>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</si>
  <si>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</si>
  <si>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</si>
  <si>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</si>
  <si>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</si>
  <si>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</si>
  <si>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</si>
  <si>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</si>
  <si>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</si>
  <si>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</si>
  <si>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</si>
  <si>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</si>
  <si>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</si>
  <si>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</si>
  <si>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</si>
  <si>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</si>
  <si>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</si>
  <si>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</si>
  <si>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</si>
  <si>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</si>
  <si>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</si>
  <si>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</si>
  <si>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</si>
  <si>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</si>
  <si>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</si>
  <si>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</si>
  <si>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</si>
  <si>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</si>
  <si>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</si>
  <si>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</si>
  <si>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</si>
  <si>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</si>
  <si>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</si>
  <si>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</si>
  <si>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</si>
  <si>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</si>
  <si>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</si>
  <si>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</si>
  <si>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</si>
  <si>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</si>
  <si>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</si>
  <si>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</si>
  <si>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</si>
  <si>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</si>
  <si>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</si>
  <si>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</si>
  <si>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</si>
  <si>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</si>
  <si>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</si>
  <si>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</si>
  <si>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</si>
  <si>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</si>
  <si>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</si>
  <si>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</si>
  <si>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</si>
  <si>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</si>
  <si>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</si>
  <si>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</si>
  <si>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</si>
  <si>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</si>
  <si>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</si>
  <si>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</si>
  <si>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</si>
  <si>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</si>
  <si>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</si>
  <si>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</si>
  <si>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</si>
  <si>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</si>
  <si>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</si>
  <si>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</si>
  <si>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</si>
  <si>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</si>
  <si>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</si>
  <si>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</si>
  <si>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</si>
  <si>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</si>
  <si>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</si>
  <si>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</si>
  <si>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</si>
  <si>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</si>
  <si>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</si>
  <si>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</si>
  <si>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</si>
  <si>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</si>
  <si>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</si>
  <si>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</si>
  <si>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</si>
  <si>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</si>
  <si>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</si>
  <si>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</si>
  <si>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</si>
  <si>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</si>
  <si>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</si>
  <si>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</si>
  <si>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</si>
  <si>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</si>
  <si>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</si>
  <si>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</si>
  <si>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</si>
  <si>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</si>
  <si>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</si>
  <si>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</si>
  <si>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</si>
  <si>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</si>
  <si>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</si>
  <si>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</si>
  <si>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</si>
  <si>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</si>
  <si>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</si>
  <si>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</si>
  <si>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</si>
  <si>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</si>
  <si>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</si>
  <si>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</si>
  <si>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</si>
  <si>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</si>
  <si>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</si>
  <si>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</si>
  <si>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</si>
  <si>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</si>
  <si>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</si>
  <si>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</si>
  <si>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</si>
  <si>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</si>
  <si>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</si>
  <si>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</si>
  <si>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</si>
  <si>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</si>
  <si>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</si>
  <si>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</si>
  <si>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</si>
  <si>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</si>
  <si>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</si>
  <si>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</si>
  <si>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</si>
  <si>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</si>
  <si>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</si>
  <si>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</si>
  <si>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</si>
  <si>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</si>
  <si>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</si>
  <si>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</si>
  <si>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</si>
  <si>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</si>
  <si>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</si>
  <si>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</si>
  <si>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</si>
  <si>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</si>
  <si>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</si>
  <si>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</si>
  <si>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</si>
  <si>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</si>
  <si>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</si>
  <si>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</si>
  <si>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</si>
  <si>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</si>
  <si>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</si>
  <si>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</si>
  <si>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</si>
  <si>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</si>
  <si>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</si>
  <si>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</si>
  <si>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</si>
  <si>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</si>
  <si>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</si>
  <si>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</si>
  <si>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</si>
  <si>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</si>
  <si>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</si>
  <si>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</si>
  <si>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</si>
  <si>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</si>
  <si>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</si>
  <si>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</si>
  <si>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</si>
  <si>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</si>
  <si>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</si>
  <si>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</si>
  <si>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</si>
  <si>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</si>
  <si>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</si>
  <si>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</si>
  <si>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</si>
  <si>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</si>
  <si>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</si>
  <si>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</si>
  <si>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</si>
  <si>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</si>
  <si>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</si>
  <si>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</si>
  <si>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</si>
  <si>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</si>
  <si>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</si>
  <si>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</si>
  <si>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</si>
  <si>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</si>
  <si>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</si>
  <si>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</si>
  <si>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</si>
  <si>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</si>
  <si>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</si>
  <si>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</si>
  <si>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</si>
  <si>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</si>
  <si>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</si>
  <si>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</si>
  <si>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</si>
  <si>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</si>
  <si>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</si>
  <si>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</si>
  <si>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</si>
  <si>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</si>
  <si>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</si>
  <si>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</si>
  <si>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</si>
  <si>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</si>
  <si>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</si>
  <si>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</si>
  <si>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</si>
  <si>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</si>
  <si>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</si>
  <si>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</si>
  <si>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</si>
  <si>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</si>
  <si>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</si>
  <si>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</si>
  <si>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</si>
  <si>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</si>
  <si>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</si>
  <si>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</si>
  <si>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</si>
  <si>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</si>
  <si>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</si>
  <si>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</si>
  <si>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</si>
  <si>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</si>
  <si>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</si>
  <si>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</si>
  <si>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</si>
  <si>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</si>
  <si>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</si>
  <si>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</si>
  <si>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</si>
  <si>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</si>
  <si>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</si>
  <si>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</si>
  <si>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</si>
  <si>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</si>
  <si>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</si>
  <si>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</si>
  <si>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</si>
  <si>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</si>
  <si>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</si>
  <si>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</si>
  <si>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</si>
  <si>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</si>
  <si>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</si>
  <si>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</si>
  <si>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</si>
  <si>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</si>
  <si>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</si>
  <si>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</si>
  <si>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</si>
  <si>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</si>
  <si>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</si>
  <si>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</si>
  <si>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</si>
  <si>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</si>
  <si>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</si>
  <si>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</si>
  <si>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</si>
  <si>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</si>
  <si>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</si>
  <si>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</si>
  <si>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</si>
  <si>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</si>
  <si>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</si>
  <si>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</si>
  <si>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</si>
  <si>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</si>
  <si>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</si>
  <si>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</si>
  <si>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</si>
  <si>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</si>
  <si>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</si>
  <si>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</si>
  <si>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</si>
  <si>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</si>
  <si>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</si>
  <si>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</si>
  <si>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</si>
  <si>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</si>
  <si>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</si>
  <si>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</si>
  <si>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</si>
  <si>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</si>
  <si>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</si>
  <si>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</si>
  <si>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</si>
  <si>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</si>
  <si>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</si>
  <si>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</si>
  <si>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</si>
  <si>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</si>
  <si>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</si>
  <si>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</si>
  <si>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</si>
  <si>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</si>
  <si>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</si>
  <si>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</si>
  <si>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</si>
  <si>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</si>
  <si>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</si>
  <si>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</si>
  <si>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</si>
  <si>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</si>
  <si>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</si>
  <si>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</si>
  <si>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</si>
  <si>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</si>
  <si>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</si>
  <si>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</si>
  <si>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</si>
  <si>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</si>
  <si>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</si>
  <si>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</si>
  <si>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</si>
  <si>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</si>
  <si>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</si>
  <si>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</si>
  <si>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</si>
  <si>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</si>
  <si>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</si>
  <si>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</si>
  <si>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</si>
  <si>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</si>
  <si>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</si>
  <si>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</si>
  <si>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</si>
  <si>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</si>
  <si>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</si>
  <si>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</si>
  <si>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</si>
  <si>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</si>
  <si>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</si>
  <si>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</si>
  <si>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</si>
  <si>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</si>
  <si>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</si>
  <si>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</si>
  <si>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</si>
  <si>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</si>
  <si>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</si>
  <si>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</si>
  <si>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</si>
  <si>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</si>
  <si>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</si>
  <si>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</si>
  <si>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</si>
  <si>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</si>
  <si>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</si>
  <si>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</si>
  <si>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</si>
  <si>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</si>
  <si>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</si>
  <si>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</si>
  <si>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</si>
  <si>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</si>
  <si>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</si>
  <si>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</si>
  <si>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</si>
  <si>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</si>
  <si>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</si>
  <si>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</si>
  <si>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</si>
  <si>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</si>
  <si>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</si>
  <si>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</si>
  <si>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</si>
  <si>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</si>
  <si>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</si>
  <si>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</si>
  <si>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</si>
  <si>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</si>
  <si>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</si>
  <si>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</si>
  <si>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</si>
  <si>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</si>
  <si>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</si>
  <si>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</si>
  <si>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</si>
  <si>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</si>
  <si>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</si>
  <si>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</si>
  <si>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</si>
  <si>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</si>
  <si>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</si>
  <si>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</si>
  <si>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</si>
  <si>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</si>
  <si>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</si>
  <si>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</si>
  <si>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</si>
  <si>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</si>
  <si>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</si>
  <si>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</si>
  <si>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</si>
  <si>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</si>
  <si>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</si>
  <si>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</si>
  <si>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</si>
  <si>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</si>
  <si>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</si>
  <si>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</si>
  <si>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</si>
  <si>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</si>
  <si>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</si>
  <si>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</si>
  <si>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</si>
  <si>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</si>
  <si>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</si>
  <si>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</si>
  <si>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</si>
  <si>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</si>
  <si>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</si>
  <si>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</si>
  <si>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</si>
  <si>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</si>
  <si>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</si>
  <si>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</si>
  <si>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</si>
  <si>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</si>
  <si>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</si>
  <si>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</si>
  <si>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</si>
  <si>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</si>
  <si>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</si>
  <si>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</si>
  <si>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</si>
  <si>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</si>
  <si>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</si>
  <si>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</si>
  <si>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</si>
  <si>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</si>
  <si>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</si>
  <si>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</si>
  <si>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</si>
  <si>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</si>
  <si>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</si>
  <si>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</si>
  <si>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</si>
  <si>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</si>
  <si>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</si>
  <si>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</si>
  <si>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</si>
  <si>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</si>
  <si>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</si>
  <si>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</si>
  <si>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</si>
  <si>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</si>
  <si>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</si>
  <si>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</si>
  <si>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</si>
  <si>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</si>
  <si>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</si>
  <si>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</si>
  <si>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</si>
  <si>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</si>
  <si>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</si>
  <si>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</si>
  <si>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</si>
  <si>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</si>
  <si>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</si>
  <si>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</si>
  <si>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</si>
  <si>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</si>
  <si>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</si>
  <si>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</si>
  <si>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</si>
  <si>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</si>
  <si>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</si>
  <si>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</si>
  <si>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</si>
  <si>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</si>
  <si>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</si>
  <si>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</si>
  <si>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</si>
  <si>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</si>
  <si>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</si>
  <si>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</si>
  <si>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</si>
  <si>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</si>
  <si>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</si>
  <si>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</si>
  <si>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</si>
  <si>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</si>
  <si>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</si>
  <si>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</si>
  <si>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</si>
  <si>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</si>
  <si>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</si>
  <si>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</si>
  <si>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</si>
  <si>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</si>
  <si>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</si>
  <si>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</si>
  <si>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</si>
  <si>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</si>
  <si>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</si>
  <si>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</si>
  <si>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</si>
  <si>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</si>
  <si>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</si>
  <si>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</si>
  <si>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</si>
  <si>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</si>
  <si>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</si>
  <si>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</si>
  <si>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</si>
  <si>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</si>
  <si>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</si>
  <si>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</si>
  <si>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</si>
  <si>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</si>
  <si>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</si>
  <si>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</si>
  <si>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</si>
  <si>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</si>
  <si>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</si>
  <si>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</si>
  <si>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</si>
  <si>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</si>
  <si>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</si>
  <si>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</si>
  <si>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</si>
  <si>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</si>
  <si>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</si>
  <si>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</si>
  <si>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</si>
  <si>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</si>
  <si>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</si>
  <si>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</si>
  <si>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</si>
  <si>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</si>
  <si>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</si>
  <si>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</si>
  <si>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</si>
  <si>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</si>
  <si>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</si>
  <si>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</si>
  <si>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</si>
  <si>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</si>
  <si>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</si>
  <si>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</si>
  <si>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</si>
  <si>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</si>
  <si>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</si>
  <si>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</si>
  <si>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</si>
  <si>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</si>
  <si>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</si>
  <si>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</si>
  <si>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</si>
  <si>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</si>
  <si>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</si>
  <si>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</si>
  <si>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</si>
  <si>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</si>
  <si>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</si>
  <si>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</si>
  <si>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</si>
  <si>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</si>
  <si>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</si>
  <si>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</si>
  <si>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</si>
  <si>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</si>
  <si>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</si>
  <si>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</si>
  <si>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</si>
  <si>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</si>
  <si>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</si>
  <si>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</si>
  <si>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</si>
  <si>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</si>
  <si>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</si>
  <si>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</si>
  <si>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</si>
  <si>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</si>
  <si>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</si>
  <si>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</si>
  <si>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</si>
  <si>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</si>
  <si>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</si>
  <si>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</si>
  <si>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</si>
  <si>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</si>
  <si>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</si>
  <si>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</si>
  <si>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</si>
  <si>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</si>
  <si>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</si>
  <si>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</si>
  <si>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</si>
  <si>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</si>
  <si>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</si>
  <si>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</si>
  <si>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</si>
  <si>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</si>
  <si>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</si>
  <si>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</si>
  <si>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</si>
  <si>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</si>
  <si>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</si>
  <si>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</si>
  <si>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</si>
  <si>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</si>
  <si>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</si>
  <si>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</si>
  <si>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</si>
  <si>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</si>
  <si>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</si>
  <si>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</si>
  <si>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</si>
  <si>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</si>
  <si>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</si>
  <si>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</si>
  <si>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</si>
  <si>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</si>
  <si>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</si>
  <si>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</si>
  <si>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</si>
  <si>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</si>
  <si>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</si>
  <si>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</si>
  <si>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</si>
  <si>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</si>
  <si>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</si>
  <si>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</si>
  <si>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</si>
  <si>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</si>
  <si>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</si>
  <si>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</si>
  <si>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</si>
  <si>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</si>
  <si>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</si>
  <si>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</si>
  <si>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</si>
  <si>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</si>
  <si>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</si>
  <si>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</si>
  <si>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</si>
  <si>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</si>
  <si>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</si>
  <si>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</si>
  <si>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</si>
  <si>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</si>
  <si>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</si>
  <si>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</si>
  <si>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</si>
  <si>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</si>
  <si>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</si>
  <si>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</si>
  <si>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</si>
  <si>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</si>
  <si>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</si>
  <si>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</si>
  <si>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</si>
  <si>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</si>
  <si>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</si>
  <si>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</si>
  <si>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</si>
  <si>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</si>
  <si>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</si>
  <si>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</si>
  <si>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</si>
  <si>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</si>
  <si>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</si>
  <si>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</si>
  <si>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</si>
  <si>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</si>
  <si>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</si>
  <si>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</si>
  <si>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</si>
  <si>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</si>
  <si>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</si>
  <si>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</si>
  <si>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</si>
  <si>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</si>
  <si>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</si>
  <si>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</si>
  <si>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</si>
  <si>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</si>
  <si>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</si>
  <si>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</si>
  <si>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</si>
  <si>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</si>
  <si>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</si>
  <si>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</si>
  <si>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</si>
  <si>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</si>
  <si>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</si>
  <si>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</si>
  <si>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</si>
  <si>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</si>
  <si>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</si>
  <si>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</si>
  <si>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</si>
  <si>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</si>
  <si>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</si>
  <si>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</si>
  <si>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</si>
  <si>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</si>
  <si>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</si>
  <si>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</si>
  <si>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</si>
  <si>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</si>
  <si>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</si>
  <si>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</si>
  <si>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</si>
  <si>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</si>
  <si>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</si>
  <si>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</si>
  <si>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</si>
  <si>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</si>
  <si>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</si>
  <si>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</si>
  <si>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</si>
  <si>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</si>
  <si>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</si>
  <si>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</si>
  <si>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</si>
  <si>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</si>
  <si>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</si>
  <si>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</si>
  <si>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</si>
  <si>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</si>
  <si>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</si>
  <si>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</si>
  <si>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</si>
  <si>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</si>
  <si>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</si>
  <si>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</si>
  <si>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</si>
  <si>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</si>
  <si>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</si>
  <si>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</si>
  <si>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</si>
  <si>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</si>
  <si>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</si>
  <si>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</si>
  <si>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</si>
  <si>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</si>
  <si>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</si>
  <si>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</si>
  <si>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</si>
  <si>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</si>
  <si>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</si>
  <si>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</si>
  <si>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</si>
  <si>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</si>
  <si>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</si>
  <si>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</si>
  <si>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</si>
  <si>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</si>
  <si>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</si>
  <si>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</si>
  <si>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</si>
  <si>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</si>
  <si>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</si>
  <si>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</si>
  <si>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</si>
  <si>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</si>
  <si>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</si>
  <si>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</si>
  <si>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</si>
  <si>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</si>
  <si>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</si>
  <si>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</si>
  <si>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</si>
  <si>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</si>
  <si>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</si>
  <si>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</si>
  <si>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</si>
  <si>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</si>
  <si>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</si>
  <si>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</si>
  <si>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</si>
  <si>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</si>
  <si>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</si>
  <si>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</si>
  <si>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</si>
  <si>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</si>
  <si>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</si>
  <si>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</si>
  <si>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</si>
  <si>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</si>
  <si>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</si>
  <si>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</si>
  <si>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</si>
  <si>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</si>
  <si>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</si>
  <si>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</si>
  <si>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</si>
  <si>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</si>
  <si>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</si>
  <si>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</si>
  <si>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</si>
  <si>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</si>
  <si>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</si>
  <si>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</si>
  <si>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</si>
  <si>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</si>
  <si>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</si>
  <si>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</si>
  <si>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</si>
  <si>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</si>
  <si>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</si>
  <si>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</si>
  <si>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</si>
  <si>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</si>
  <si>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</si>
  <si>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</si>
  <si>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</si>
  <si>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</si>
  <si>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</si>
  <si>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</si>
  <si>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</si>
  <si>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</si>
  <si>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</si>
  <si>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</si>
  <si>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</si>
  <si>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</si>
  <si>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</si>
  <si>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</si>
  <si>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</si>
  <si>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</si>
  <si>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</si>
  <si>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</si>
  <si>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</si>
  <si>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</si>
  <si>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</si>
  <si>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</si>
  <si>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</si>
  <si>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</si>
  <si>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</si>
  <si>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</si>
  <si>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</si>
  <si>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</si>
  <si>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</si>
  <si>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</si>
  <si>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</si>
  <si>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</si>
  <si>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</si>
  <si>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</si>
  <si>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</si>
  <si>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</si>
  <si>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</si>
  <si>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</si>
  <si>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</si>
  <si>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</si>
  <si>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</si>
  <si>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</si>
  <si>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</si>
  <si>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</si>
  <si>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</si>
  <si>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</si>
  <si>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</si>
  <si>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</si>
  <si>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</si>
  <si>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</si>
  <si>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</si>
  <si>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</si>
  <si>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</si>
  <si>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</si>
  <si>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</si>
  <si>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</si>
  <si>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</si>
  <si>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</si>
  <si>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</si>
  <si>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</si>
  <si>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</si>
  <si>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</si>
  <si>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</si>
  <si>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</si>
  <si>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</si>
  <si>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</si>
  <si>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</si>
  <si>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</si>
  <si>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</si>
  <si>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</si>
  <si>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</si>
  <si>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</si>
  <si>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</si>
  <si>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</si>
  <si>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</si>
  <si>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</si>
  <si>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</si>
  <si>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</si>
  <si>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</si>
  <si>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</si>
  <si>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</si>
  <si>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</si>
  <si>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</si>
  <si>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</si>
  <si>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</si>
  <si>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</si>
  <si>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</si>
  <si>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</si>
  <si>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</si>
  <si>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</si>
  <si>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</si>
  <si>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</si>
  <si>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</si>
  <si>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</si>
  <si>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</si>
  <si>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</si>
  <si>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</si>
  <si>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</si>
  <si>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</si>
  <si>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</si>
  <si>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</si>
  <si>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</si>
  <si>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</si>
  <si>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</si>
  <si>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</si>
  <si>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</si>
  <si>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</si>
  <si>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</si>
  <si>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</si>
  <si>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</si>
  <si>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</si>
  <si>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</si>
  <si>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</si>
  <si>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</si>
  <si>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</si>
  <si>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</si>
  <si>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</si>
  <si>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</si>
  <si>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</si>
  <si>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</si>
  <si>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</si>
  <si>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</si>
  <si>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</si>
  <si>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</si>
  <si>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</si>
  <si>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</si>
  <si>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</si>
  <si>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</si>
  <si>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</si>
  <si>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</si>
  <si>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</si>
  <si>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</si>
  <si>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</si>
  <si>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</si>
  <si>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</si>
  <si>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</si>
  <si>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</si>
  <si>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</si>
  <si>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</si>
  <si>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</si>
  <si>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</si>
  <si>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</si>
  <si>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</si>
  <si>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</si>
  <si>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</si>
  <si>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</si>
  <si>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</si>
  <si>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</si>
  <si>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</si>
  <si>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</si>
  <si>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</si>
  <si>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</si>
  <si>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</si>
  <si>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</si>
  <si>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</si>
  <si>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</si>
  <si>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</si>
  <si>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</si>
  <si>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</si>
  <si>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</si>
  <si>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</si>
  <si>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</si>
  <si>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</si>
  <si>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</si>
  <si>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</si>
  <si>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</si>
  <si>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</si>
  <si>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</si>
  <si>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</si>
  <si>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</si>
  <si>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</si>
  <si>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</si>
  <si>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</si>
  <si>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</si>
  <si>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</si>
  <si>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</si>
  <si>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</si>
  <si>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</si>
  <si>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</si>
  <si>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</si>
  <si>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</si>
  <si>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</si>
  <si>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</si>
  <si>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</si>
  <si>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</si>
  <si>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</si>
  <si>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</si>
  <si>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</si>
  <si>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</si>
  <si>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</si>
  <si>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</si>
  <si>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</si>
  <si>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</si>
  <si>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</si>
  <si>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</si>
  <si>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</si>
  <si>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</si>
  <si>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</si>
  <si>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</si>
  <si>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</si>
  <si>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</si>
  <si>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</si>
  <si>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</si>
  <si>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</si>
  <si>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</si>
  <si>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</si>
  <si>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</si>
  <si>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</si>
  <si>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</si>
  <si>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</si>
  <si>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</si>
  <si>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</si>
  <si>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</si>
  <si>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</si>
  <si>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</si>
  <si>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</si>
  <si>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</si>
  <si>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</si>
  <si>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</si>
  <si>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</si>
  <si>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</si>
  <si>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</si>
  <si>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</si>
  <si>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</si>
  <si>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</si>
  <si>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</si>
  <si>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</si>
  <si>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</si>
  <si>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</si>
  <si>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</si>
  <si>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</si>
  <si>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</si>
  <si>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</si>
  <si>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</si>
  <si>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</si>
  <si>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</si>
  <si>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</si>
  <si>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</si>
  <si>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</si>
  <si>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</si>
  <si>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</si>
  <si>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</si>
  <si>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</si>
  <si>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</si>
  <si>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</si>
  <si>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</si>
  <si>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</si>
  <si>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</si>
  <si>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</si>
  <si>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</si>
  <si>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</si>
  <si>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</si>
  <si>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</si>
  <si>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</si>
  <si>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</si>
  <si>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</si>
  <si>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</si>
  <si>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</si>
  <si>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</si>
  <si>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</si>
  <si>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</si>
  <si>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</si>
  <si>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</si>
  <si>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</si>
  <si>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</si>
  <si>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</si>
  <si>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</si>
  <si>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</si>
  <si>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</si>
  <si>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</si>
  <si>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</si>
  <si>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</si>
  <si>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</si>
  <si>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</si>
  <si>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</si>
  <si>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</si>
  <si>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</si>
  <si>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</si>
  <si>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</si>
  <si>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</si>
  <si>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</si>
  <si>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</si>
  <si>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</si>
  <si>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</si>
  <si>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</si>
  <si>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</si>
  <si>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</si>
  <si>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</si>
  <si>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</si>
  <si>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</si>
  <si>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</si>
  <si>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</si>
  <si>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</si>
  <si>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</si>
  <si>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</si>
  <si>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</si>
  <si>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</si>
  <si>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</si>
  <si>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</si>
  <si>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</si>
  <si>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</si>
  <si>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</si>
  <si>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</si>
  <si>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</si>
  <si>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</si>
  <si>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</si>
  <si>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</si>
  <si>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</si>
  <si>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</si>
  <si>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</si>
  <si>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</si>
  <si>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</si>
  <si>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</si>
  <si>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</si>
  <si>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</si>
  <si>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</si>
  <si>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</si>
  <si>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</si>
  <si>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</si>
  <si>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</si>
  <si>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</si>
  <si>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</si>
  <si>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</si>
  <si>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</si>
  <si>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</si>
  <si>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</si>
  <si>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</si>
  <si>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</si>
  <si>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</si>
  <si>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</si>
  <si>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</si>
  <si>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</si>
  <si>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</si>
  <si>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</si>
  <si>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</si>
  <si>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</si>
  <si>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</si>
  <si>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</si>
  <si>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</si>
  <si>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</si>
  <si>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</si>
  <si>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</si>
  <si>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</si>
  <si>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</si>
  <si>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</si>
  <si>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</si>
  <si>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</si>
  <si>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</si>
  <si>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</si>
  <si>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</si>
  <si>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</si>
  <si>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</si>
  <si>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</si>
  <si>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</si>
  <si>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</si>
  <si>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</si>
  <si>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</si>
  <si>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</si>
  <si>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</si>
  <si>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</si>
  <si>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</si>
  <si>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</si>
  <si>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</si>
  <si>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</si>
  <si>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</si>
  <si>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</si>
  <si>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</si>
  <si>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</si>
  <si>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</si>
  <si>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</si>
  <si>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</si>
  <si>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</si>
  <si>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</si>
  <si>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</si>
  <si>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</si>
  <si>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</si>
  <si>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</si>
  <si>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</si>
  <si>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</si>
  <si>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</si>
  <si>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</si>
  <si>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</si>
  <si>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</si>
  <si>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</si>
  <si>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</si>
  <si>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</si>
  <si>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</si>
  <si>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</si>
  <si>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</si>
  <si>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</si>
  <si>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</si>
  <si>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</si>
  <si>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</si>
  <si>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</si>
  <si>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</si>
  <si>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</si>
  <si>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</si>
  <si>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</si>
  <si>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</si>
  <si>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</si>
  <si>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</si>
  <si>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</si>
  <si>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</si>
  <si>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</si>
  <si>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</si>
  <si>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</si>
  <si>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</si>
  <si>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</si>
  <si>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</si>
  <si>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</si>
  <si>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</si>
  <si>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</si>
  <si>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</si>
  <si>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</si>
  <si>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</si>
  <si>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</si>
  <si>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</si>
  <si>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</si>
  <si>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</si>
  <si>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</si>
  <si>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</si>
  <si>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</si>
  <si>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</si>
  <si>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</si>
  <si>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</si>
  <si>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</si>
  <si>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</si>
  <si>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</si>
  <si>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</si>
  <si>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</si>
  <si>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</si>
  <si>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</si>
  <si>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</si>
  <si>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</si>
  <si>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</si>
  <si>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</si>
  <si>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</si>
  <si>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</si>
  <si>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</si>
  <si>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</si>
  <si>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</si>
  <si>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</si>
  <si>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</si>
  <si>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</si>
  <si>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</si>
  <si>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</si>
  <si>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</si>
  <si>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</si>
  <si>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</si>
  <si>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</si>
  <si>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</si>
  <si>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</si>
  <si>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</si>
  <si>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</si>
  <si>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</si>
  <si>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</si>
  <si>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</si>
  <si>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</si>
  <si>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</si>
  <si>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</si>
  <si>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</si>
  <si>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</si>
  <si>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</si>
  <si>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</si>
  <si>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</si>
  <si>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</si>
  <si>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</si>
  <si>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</si>
  <si>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</si>
  <si>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</si>
  <si>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</si>
  <si>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</si>
  <si>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</si>
  <si>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</si>
  <si>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</si>
  <si>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</si>
  <si>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</si>
  <si>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</si>
  <si>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</si>
  <si>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</si>
  <si>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</si>
  <si>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</si>
  <si>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</si>
  <si>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</si>
  <si>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</si>
  <si>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</si>
  <si>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</si>
  <si>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</si>
  <si>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</si>
  <si>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</si>
  <si>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</si>
  <si>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</si>
  <si>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</si>
  <si>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</si>
  <si>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</si>
  <si>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</si>
  <si>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</si>
  <si>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</si>
  <si>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</si>
  <si>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</si>
  <si>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</si>
  <si>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</si>
  <si>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</si>
  <si>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</si>
  <si>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</si>
  <si>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</si>
  <si>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</si>
  <si>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</si>
  <si>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</si>
  <si>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</si>
  <si>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</si>
  <si>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</si>
  <si>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</si>
  <si>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</si>
  <si>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</si>
  <si>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</si>
  <si>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</si>
  <si>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</si>
  <si>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</si>
  <si>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</si>
  <si>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</si>
  <si>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</si>
  <si>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</si>
  <si>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</si>
  <si>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</si>
  <si>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</si>
  <si>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</si>
  <si>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</si>
  <si>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</si>
  <si>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</si>
  <si>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</si>
  <si>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</si>
  <si>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</si>
  <si>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</si>
  <si>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</si>
  <si>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</si>
  <si>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</si>
  <si>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</si>
  <si>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</si>
  <si>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</si>
  <si>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</si>
  <si>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</si>
  <si>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</si>
  <si>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</si>
  <si>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</si>
  <si>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</si>
  <si>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</si>
  <si>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</si>
  <si>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</si>
  <si>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</si>
  <si>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</si>
  <si>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</si>
  <si>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</si>
  <si>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</si>
  <si>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</si>
  <si>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</si>
  <si>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</si>
  <si>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</si>
  <si>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</si>
  <si>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</si>
  <si>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</si>
  <si>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</si>
  <si>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</si>
  <si>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</si>
  <si>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</si>
  <si>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</si>
  <si>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</si>
  <si>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</si>
  <si>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</si>
  <si>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</si>
  <si>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</si>
  <si>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</si>
  <si>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</si>
  <si>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</si>
  <si>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</si>
  <si>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</si>
  <si>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</si>
  <si>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</si>
  <si>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</si>
  <si>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</si>
  <si>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</si>
  <si>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</si>
  <si>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</si>
  <si>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</si>
  <si>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</si>
  <si>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</si>
  <si>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</si>
  <si>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</si>
  <si>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</si>
  <si>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</si>
  <si>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</si>
  <si>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</si>
  <si>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</si>
  <si>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</si>
  <si>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</si>
  <si>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</si>
  <si>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</si>
  <si>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</si>
  <si>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</si>
  <si>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</si>
  <si>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</si>
  <si>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</si>
  <si>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</si>
  <si>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</si>
  <si>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</si>
  <si>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</si>
  <si>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</si>
  <si>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</si>
  <si>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</si>
  <si>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</si>
  <si>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</si>
  <si>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</si>
  <si>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</si>
  <si>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</si>
  <si>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</si>
  <si>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</si>
  <si>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</si>
  <si>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</si>
  <si>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</si>
  <si>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</si>
  <si>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</si>
  <si>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</si>
  <si>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</si>
  <si>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</si>
  <si>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</si>
  <si>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</si>
  <si>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</si>
  <si>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</si>
  <si>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</si>
  <si>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</si>
  <si>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</si>
  <si>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</si>
  <si>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</si>
  <si>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</si>
  <si>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</si>
  <si>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</si>
  <si>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</si>
  <si>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</si>
  <si>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</si>
  <si>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</si>
  <si>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</si>
  <si>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</si>
  <si>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</si>
  <si>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</si>
  <si>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</si>
  <si>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</si>
  <si>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</si>
  <si>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</si>
  <si>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</si>
  <si>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</si>
  <si>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</si>
  <si>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</si>
  <si>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</si>
  <si>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</si>
  <si>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</si>
  <si>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</si>
  <si>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</si>
  <si>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</si>
  <si>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</si>
  <si>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</si>
  <si>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</si>
  <si>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</si>
  <si>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</si>
  <si>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</si>
  <si>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</si>
  <si>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</si>
  <si>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</si>
  <si>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</si>
  <si>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</si>
  <si>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</si>
  <si>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</si>
  <si>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</si>
  <si>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</si>
  <si>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</si>
  <si>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</si>
  <si>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</si>
  <si>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</si>
  <si>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</si>
  <si>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</si>
  <si>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</si>
  <si>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</si>
  <si>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</si>
  <si>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</si>
  <si>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</si>
  <si>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</si>
  <si>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</si>
  <si>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</si>
  <si>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</si>
  <si>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</si>
  <si>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</si>
  <si>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</si>
  <si>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</si>
  <si>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</si>
  <si>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</si>
  <si>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</si>
  <si>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</si>
  <si>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</si>
  <si>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</si>
  <si>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</si>
  <si>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</si>
  <si>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</si>
  <si>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</si>
  <si>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</si>
  <si>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</si>
  <si>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</si>
  <si>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</si>
  <si>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</si>
  <si>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</si>
  <si>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</si>
  <si>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</si>
  <si>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</si>
  <si>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</si>
  <si>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</si>
  <si>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</si>
  <si>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</si>
  <si>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</si>
  <si>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</si>
  <si>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</si>
  <si>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</si>
  <si>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</si>
  <si>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</si>
  <si>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</si>
  <si>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</si>
  <si>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</si>
  <si>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</si>
  <si>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</si>
  <si>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</si>
  <si>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</si>
  <si>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</si>
  <si>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</si>
  <si>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</si>
  <si>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</si>
  <si>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</si>
  <si>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</si>
  <si>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</si>
  <si>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</si>
  <si>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</si>
  <si>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</si>
  <si>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</si>
  <si>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</si>
  <si>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</si>
  <si>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</si>
  <si>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</si>
  <si>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</si>
  <si>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</si>
  <si>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</si>
  <si>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</si>
  <si>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</si>
  <si>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</si>
  <si>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</si>
  <si>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</si>
  <si>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</si>
  <si>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</si>
  <si>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</si>
  <si>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</si>
  <si>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</si>
  <si>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</si>
  <si>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</si>
  <si>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</si>
  <si>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</si>
  <si>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</si>
  <si>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</si>
  <si>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</si>
  <si>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</si>
  <si>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</si>
  <si>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</si>
  <si>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</si>
  <si>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</si>
  <si>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</si>
  <si>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</si>
  <si>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</si>
  <si>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</si>
  <si>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</si>
  <si>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</si>
  <si>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</si>
  <si>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</si>
  <si>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</si>
  <si>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</si>
  <si>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</si>
  <si>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</si>
  <si>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</si>
  <si>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</si>
  <si>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</si>
  <si>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</si>
  <si>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</si>
  <si>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</si>
  <si>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</si>
  <si>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</si>
  <si>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</si>
  <si>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</si>
  <si>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</si>
  <si>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</si>
  <si>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</si>
  <si>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</si>
  <si>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</si>
  <si>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</si>
  <si>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</si>
  <si>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</si>
  <si>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</si>
  <si>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</si>
  <si>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</si>
  <si>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</si>
  <si>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</si>
  <si>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</si>
  <si>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</si>
  <si>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</si>
  <si>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</si>
  <si>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</si>
  <si>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</si>
  <si>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</si>
  <si>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</si>
  <si>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</si>
  <si>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</si>
  <si>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</si>
  <si>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</si>
  <si>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</si>
  <si>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</si>
  <si>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</si>
  <si>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</si>
  <si>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</si>
  <si>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</si>
  <si>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</si>
  <si>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</si>
  <si>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</si>
  <si>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</si>
  <si>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</si>
  <si>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</si>
  <si>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</si>
  <si>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</si>
  <si>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</si>
  <si>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</si>
  <si>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</si>
  <si>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</si>
  <si>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</si>
  <si>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</si>
  <si>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</si>
  <si>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</si>
  <si>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</si>
  <si>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</si>
  <si>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</si>
  <si>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</si>
  <si>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</si>
  <si>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</si>
  <si>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</si>
  <si>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</si>
  <si>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</si>
  <si>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</si>
  <si>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</si>
  <si>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</si>
  <si>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</si>
  <si>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</si>
  <si>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</si>
  <si>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</si>
  <si>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</si>
  <si>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</si>
  <si>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</si>
  <si>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</si>
  <si>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</si>
  <si>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</si>
  <si>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</si>
  <si>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</si>
  <si>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</si>
  <si>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</si>
  <si>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</si>
  <si>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</si>
  <si>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</si>
  <si>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</si>
  <si>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</si>
  <si>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</si>
  <si>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</si>
  <si>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</si>
  <si>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</si>
  <si>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</si>
  <si>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</si>
  <si>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</si>
  <si>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</si>
  <si>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</si>
  <si>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</si>
  <si>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</si>
  <si>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</si>
  <si>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</si>
  <si>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</si>
  <si>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</si>
  <si>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</si>
  <si>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</si>
  <si>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</si>
  <si>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</si>
  <si>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</si>
  <si>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</si>
  <si>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</si>
  <si>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</si>
  <si>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</si>
  <si>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</si>
  <si>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</si>
  <si>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</si>
  <si>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</si>
  <si>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</si>
  <si>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</si>
  <si>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</si>
  <si>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</si>
  <si>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</si>
  <si>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</si>
  <si>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</si>
  <si>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</si>
  <si>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</si>
  <si>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</si>
  <si>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</si>
  <si>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</si>
  <si>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</si>
  <si>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</si>
  <si>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</si>
  <si>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</si>
  <si>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</si>
  <si>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</si>
  <si>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</si>
  <si>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</si>
  <si>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</si>
  <si>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</si>
  <si>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</si>
  <si>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</si>
  <si>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</si>
  <si>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</si>
  <si>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</si>
  <si>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</si>
  <si>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</si>
  <si>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</si>
  <si>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</si>
  <si>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</si>
  <si>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</si>
  <si>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</si>
  <si>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</si>
  <si>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</si>
  <si>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</si>
  <si>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</si>
  <si>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</si>
  <si>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</si>
  <si>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</si>
  <si>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</si>
  <si>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</si>
  <si>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</si>
  <si>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</si>
  <si>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</si>
  <si>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</si>
  <si>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</si>
  <si>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</si>
  <si>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</si>
  <si>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</si>
  <si>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</si>
  <si>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</si>
  <si>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</si>
  <si>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</si>
  <si>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</si>
  <si>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</si>
  <si>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</si>
  <si>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</si>
  <si>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</si>
  <si>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</si>
  <si>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</si>
  <si>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</si>
  <si>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</si>
  <si>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</si>
  <si>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</si>
  <si>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</si>
  <si>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</si>
  <si>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</si>
  <si>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</si>
  <si>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</si>
  <si>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</si>
  <si>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</si>
  <si>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</si>
  <si>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</si>
  <si>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</si>
  <si>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</si>
  <si>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</si>
  <si>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</si>
  <si>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</si>
  <si>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</si>
  <si>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</si>
  <si>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</si>
  <si>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</si>
  <si>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</si>
  <si>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</si>
  <si>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</si>
  <si>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</si>
  <si>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</si>
  <si>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</si>
  <si>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</si>
  <si>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</si>
  <si>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</si>
  <si>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</si>
  <si>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</si>
  <si>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</si>
  <si>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</si>
  <si>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</si>
  <si>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</si>
  <si>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</si>
  <si>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</si>
  <si>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</si>
  <si>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</si>
  <si>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</si>
  <si>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</si>
  <si>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</si>
  <si>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</si>
  <si>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</si>
  <si>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</si>
  <si>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</si>
  <si>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</si>
  <si>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</si>
  <si>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</si>
  <si>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</si>
  <si>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</si>
  <si>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</si>
  <si>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</si>
  <si>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</si>
  <si>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</si>
  <si>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</si>
  <si>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</si>
  <si>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</si>
  <si>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</si>
  <si>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</si>
  <si>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</si>
  <si>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</si>
  <si>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</si>
  <si>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</si>
  <si>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</si>
  <si>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</si>
  <si>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</si>
  <si>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</si>
  <si>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</si>
  <si>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</si>
  <si>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</si>
  <si>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</si>
  <si>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</si>
  <si>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</si>
  <si>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</si>
  <si>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</si>
  <si>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</si>
  <si>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</si>
  <si>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</si>
  <si>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</si>
  <si>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</si>
  <si>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</si>
  <si>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</si>
  <si>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</si>
  <si>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</si>
  <si>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</si>
  <si>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</si>
  <si>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</si>
  <si>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</si>
  <si>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</si>
  <si>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</si>
  <si>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</si>
  <si>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</si>
  <si>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</si>
  <si>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</si>
  <si>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</si>
  <si>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</si>
  <si>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</si>
  <si>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</si>
  <si>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</si>
  <si>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</si>
  <si>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</si>
  <si>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</si>
  <si>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</si>
  <si>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</si>
  <si>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</si>
  <si>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</si>
  <si>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</si>
  <si>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</si>
  <si>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</si>
  <si>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</si>
  <si>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</si>
  <si>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</si>
  <si>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</si>
  <si>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</si>
  <si>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</si>
  <si>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</si>
  <si>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</si>
  <si>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</si>
  <si>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</si>
  <si>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</si>
  <si>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</si>
  <si>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</si>
  <si>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</si>
  <si>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</si>
  <si>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</si>
  <si>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</si>
  <si>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</si>
  <si>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</si>
  <si>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</si>
  <si>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</si>
  <si>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</si>
  <si>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</si>
  <si>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</si>
  <si>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</si>
  <si>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</si>
  <si>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</si>
  <si>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</si>
  <si>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</si>
  <si>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</si>
  <si>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</si>
  <si>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</si>
  <si>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</si>
  <si>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</si>
  <si>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</si>
  <si>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</si>
  <si>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</si>
  <si>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</si>
  <si>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</si>
  <si>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</si>
  <si>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</si>
  <si>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</si>
  <si>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</si>
  <si>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</si>
  <si>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</si>
  <si>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</si>
  <si>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</si>
  <si>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</si>
  <si>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</si>
  <si>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</si>
  <si>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</si>
  <si>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</si>
  <si>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</si>
  <si>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</si>
  <si>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</si>
  <si>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</si>
  <si>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</si>
  <si>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</si>
  <si>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</si>
  <si>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</si>
  <si>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</si>
  <si>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</si>
  <si>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</si>
  <si>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</si>
  <si>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</si>
  <si>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</si>
  <si>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</si>
  <si>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</si>
  <si>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</si>
  <si>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</si>
  <si>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</si>
  <si>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</si>
  <si>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</si>
  <si>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</si>
  <si>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</si>
  <si>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</si>
  <si>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</si>
  <si>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</si>
  <si>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</si>
  <si>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</si>
  <si>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</si>
  <si>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</si>
  <si>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</si>
  <si>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</si>
  <si>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</si>
  <si>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</si>
  <si>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</si>
  <si>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</si>
  <si>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</si>
  <si>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</si>
  <si>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</si>
  <si>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</si>
  <si>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</si>
  <si>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</si>
  <si>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</si>
  <si>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</si>
  <si>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</si>
  <si>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</si>
  <si>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</si>
  <si>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</si>
  <si>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</si>
  <si>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</si>
  <si>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</si>
  <si>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</si>
  <si>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</si>
  <si>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</si>
  <si>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</si>
  <si>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</si>
  <si>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</si>
  <si>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</si>
  <si>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</si>
  <si>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</si>
  <si>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</si>
  <si>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</si>
  <si>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</si>
  <si>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</si>
  <si>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</si>
  <si>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</si>
  <si>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</si>
  <si>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</si>
  <si>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</si>
  <si>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</si>
  <si>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</si>
  <si>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</si>
  <si>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</si>
  <si>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</si>
  <si>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</si>
  <si>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</si>
  <si>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</si>
  <si>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</si>
  <si>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</si>
  <si>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</si>
  <si>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</si>
  <si>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</si>
  <si>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</si>
  <si>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</si>
  <si>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</si>
  <si>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</si>
  <si>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</si>
  <si>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</si>
  <si>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</si>
  <si>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</si>
  <si>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</si>
  <si>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</si>
  <si>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</si>
  <si>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</si>
  <si>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</si>
  <si>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</si>
  <si>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</si>
  <si>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</si>
  <si>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</si>
  <si>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</si>
  <si>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</si>
  <si>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</si>
  <si>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</si>
  <si>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</si>
  <si>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</si>
  <si>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</si>
  <si>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</si>
  <si>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</si>
  <si>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</si>
  <si>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</si>
  <si>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</si>
  <si>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</si>
  <si>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</si>
  <si>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</si>
  <si>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</si>
  <si>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</si>
  <si>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</si>
  <si>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</si>
  <si>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</si>
  <si>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</si>
  <si>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</si>
  <si>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</si>
  <si>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</si>
  <si>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</si>
  <si>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</si>
  <si>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</si>
  <si>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</si>
  <si>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</si>
  <si>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</si>
  <si>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</si>
  <si>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</si>
  <si>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</si>
  <si>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</si>
  <si>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</si>
  <si>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</si>
  <si>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</si>
  <si>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</si>
  <si>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</si>
  <si>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</si>
  <si>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</si>
  <si>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</si>
  <si>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</si>
  <si>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</si>
  <si>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</si>
  <si>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</si>
  <si>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</si>
  <si>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</si>
  <si>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</si>
  <si>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</si>
  <si>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</si>
  <si>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</si>
  <si>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</si>
  <si>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</si>
  <si>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</si>
  <si>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</si>
  <si>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</si>
  <si>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</si>
  <si>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</si>
  <si>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</si>
  <si>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</si>
  <si>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</si>
  <si>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</si>
  <si>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</si>
  <si>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</si>
  <si>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</si>
  <si>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</si>
  <si>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</si>
  <si>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</si>
  <si>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</si>
  <si>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</si>
  <si>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</si>
  <si>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</si>
  <si>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</si>
  <si>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</si>
  <si>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</si>
  <si>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</si>
  <si>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</si>
  <si>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</si>
  <si>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</si>
  <si>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</si>
  <si>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</si>
  <si>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</si>
  <si>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</si>
  <si>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</si>
  <si>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</si>
  <si>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</si>
  <si>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</si>
  <si>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</si>
  <si>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</si>
  <si>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</si>
  <si>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</si>
  <si>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</si>
  <si>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</si>
  <si>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</si>
  <si>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</si>
  <si>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</si>
  <si>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</si>
  <si>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</si>
  <si>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</si>
  <si>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</si>
  <si>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</si>
  <si>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</si>
  <si>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</si>
  <si>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</si>
  <si>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</si>
  <si>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</si>
  <si>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</si>
  <si>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</si>
  <si>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</si>
  <si>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</si>
  <si>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</si>
  <si>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</si>
  <si>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</si>
  <si>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</si>
  <si>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</si>
  <si>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</si>
  <si>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</si>
  <si>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</si>
  <si>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</si>
  <si>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</si>
  <si>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</si>
  <si>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</si>
  <si>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</si>
  <si>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</si>
  <si>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</si>
  <si>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</si>
  <si>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</si>
  <si>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</si>
  <si>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</si>
  <si>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</si>
  <si>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</si>
  <si>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</si>
  <si>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</si>
  <si>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</si>
  <si>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</si>
  <si>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</si>
  <si>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</si>
  <si>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</si>
  <si>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</si>
  <si>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</si>
  <si>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</si>
  <si>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</si>
  <si>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</si>
  <si>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</si>
  <si>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</si>
  <si>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</si>
  <si>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</si>
  <si>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</si>
  <si>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</si>
  <si>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</si>
  <si>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</si>
  <si>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</si>
  <si>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</si>
  <si>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</si>
  <si>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</si>
  <si>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</si>
  <si>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</si>
  <si>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</si>
  <si>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</si>
  <si>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</si>
  <si>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</si>
  <si>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</si>
  <si>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</si>
  <si>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</si>
  <si>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</si>
  <si>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</si>
  <si>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</si>
  <si>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</si>
  <si>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</si>
  <si>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</si>
  <si>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</si>
  <si>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</si>
  <si>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</si>
  <si>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</si>
  <si>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</si>
  <si>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</si>
  <si>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</si>
  <si>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</si>
  <si>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</si>
  <si>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</si>
  <si>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</si>
  <si>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</si>
  <si>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</si>
  <si>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</si>
  <si>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</si>
  <si>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</si>
  <si>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</si>
  <si>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</si>
  <si>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</si>
  <si>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</si>
  <si>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</si>
  <si>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</si>
  <si>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</si>
  <si>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</si>
  <si>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</si>
  <si>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</si>
  <si>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</si>
  <si>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</si>
  <si>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</si>
  <si>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</si>
  <si>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</si>
  <si>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</si>
  <si>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</si>
  <si>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</si>
  <si>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</si>
  <si>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</si>
  <si>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</si>
  <si>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</si>
  <si>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</si>
  <si>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</si>
  <si>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</si>
  <si>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</si>
  <si>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</si>
  <si>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</si>
  <si>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</si>
  <si>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</si>
  <si>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</si>
  <si>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</si>
  <si>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</si>
  <si>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</si>
  <si>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</si>
  <si>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</si>
  <si>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</si>
  <si>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</si>
  <si>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</si>
  <si>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</si>
  <si>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</si>
  <si>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</si>
  <si>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</si>
  <si>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</si>
  <si>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</si>
  <si>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</si>
  <si>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</si>
  <si>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</si>
  <si>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</si>
  <si>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</si>
  <si>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</si>
  <si>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</si>
  <si>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</si>
  <si>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</si>
  <si>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</si>
  <si>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</si>
  <si>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</si>
  <si>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</si>
  <si>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</si>
  <si>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</si>
  <si>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</si>
  <si>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</si>
  <si>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</si>
  <si>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</si>
  <si>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</si>
  <si>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</si>
  <si>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</si>
  <si>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</si>
  <si>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</si>
  <si>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</si>
  <si>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</si>
  <si>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</si>
  <si>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</si>
  <si>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</si>
  <si>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</si>
  <si>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</si>
  <si>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</si>
  <si>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</si>
  <si>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</si>
  <si>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</si>
  <si>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</si>
  <si>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</si>
  <si>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</si>
  <si>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</si>
  <si>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</si>
  <si>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</si>
  <si>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</si>
  <si>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</si>
  <si>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</si>
  <si>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</si>
  <si>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</si>
  <si>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</si>
  <si>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</si>
  <si>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</si>
  <si>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</si>
  <si>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</si>
  <si>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</si>
  <si>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</si>
  <si>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</si>
  <si>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</si>
  <si>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</si>
  <si>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</si>
  <si>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</si>
  <si>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</si>
  <si>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</si>
  <si>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</si>
  <si>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</si>
  <si>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</si>
  <si>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</si>
  <si>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</si>
  <si>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</si>
  <si>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</si>
  <si>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</si>
  <si>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</si>
  <si>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</si>
  <si>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</si>
  <si>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</si>
  <si>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</si>
  <si>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</si>
  <si>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</si>
  <si>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</si>
  <si>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</si>
  <si>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</si>
  <si>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</si>
  <si>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</si>
  <si>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</si>
  <si>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</si>
  <si>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</si>
  <si>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</si>
  <si>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</si>
  <si>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</si>
  <si>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</si>
  <si>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</si>
  <si>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</si>
  <si>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</si>
  <si>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</si>
  <si>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</si>
  <si>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</si>
  <si>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</si>
  <si>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</si>
  <si>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</si>
  <si>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</si>
  <si>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</si>
  <si>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</si>
  <si>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</si>
  <si>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</si>
  <si>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</si>
  <si>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</si>
  <si>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</si>
  <si>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</si>
  <si>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</si>
  <si>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</si>
  <si>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</si>
  <si>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</si>
  <si>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</si>
  <si>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</si>
  <si>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</si>
  <si>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</si>
  <si>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</si>
  <si>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</si>
  <si>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</si>
  <si>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</si>
  <si>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</si>
  <si>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</si>
  <si>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</si>
  <si>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</si>
  <si>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</si>
  <si>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</si>
  <si>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</si>
  <si>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</si>
  <si>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</si>
  <si>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</si>
  <si>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</si>
  <si>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</si>
  <si>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</si>
  <si>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</si>
  <si>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</si>
  <si>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</si>
  <si>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</si>
  <si>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</si>
  <si>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</si>
  <si>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</si>
  <si>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</si>
  <si>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</si>
  <si>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</si>
  <si>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</si>
  <si>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</si>
  <si>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</si>
  <si>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</si>
  <si>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</si>
  <si>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</si>
  <si>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</si>
  <si>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</si>
  <si>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</si>
  <si>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</si>
  <si>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</si>
  <si>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</si>
  <si>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</si>
  <si>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</si>
  <si>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</si>
  <si>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</si>
  <si>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</si>
  <si>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</si>
  <si>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</si>
  <si>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</si>
  <si>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</si>
  <si>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</si>
  <si>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</si>
  <si>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</si>
  <si>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</si>
  <si>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</si>
  <si>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</si>
  <si>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</si>
  <si>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</si>
  <si>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</si>
  <si>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</si>
  <si>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</si>
  <si>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</si>
  <si>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</si>
  <si>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</si>
  <si>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</si>
  <si>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</si>
  <si>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</si>
  <si>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</si>
  <si>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</si>
  <si>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</si>
  <si>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</si>
  <si>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</si>
  <si>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</si>
  <si>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</si>
  <si>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</si>
  <si>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</si>
  <si>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</si>
  <si>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</si>
  <si>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</si>
  <si>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</si>
  <si>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</si>
  <si>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</si>
  <si>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</si>
  <si>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</si>
  <si>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</si>
  <si>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</si>
  <si>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</si>
  <si>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</si>
  <si>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</si>
  <si>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</si>
  <si>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</si>
  <si>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</si>
  <si>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</si>
  <si>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</si>
  <si>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</si>
  <si>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</si>
  <si>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</si>
  <si>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</si>
  <si>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</si>
  <si>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</si>
  <si>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</si>
  <si>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</si>
  <si>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</si>
  <si>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</si>
  <si>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</si>
  <si>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</si>
  <si>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</si>
  <si>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</si>
  <si>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</si>
  <si>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</si>
  <si>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</si>
  <si>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</si>
  <si>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</si>
  <si>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</si>
  <si>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</si>
  <si>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</si>
  <si>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</si>
  <si>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</si>
  <si>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</si>
  <si>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</si>
  <si>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</si>
  <si>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</si>
  <si>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</si>
  <si>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</si>
  <si>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</si>
  <si>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</si>
  <si>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</si>
  <si>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</si>
  <si>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</si>
  <si>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</si>
  <si>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</si>
  <si>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</si>
  <si>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</si>
  <si>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</si>
  <si>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</si>
  <si>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</si>
  <si>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</si>
  <si>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</si>
  <si>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</si>
  <si>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</si>
  <si>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</si>
  <si>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</si>
  <si>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</si>
  <si>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</si>
  <si>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</si>
  <si>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</si>
  <si>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</si>
  <si>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</si>
  <si>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</si>
  <si>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</si>
  <si>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</si>
  <si>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</si>
  <si>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</si>
  <si>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</si>
  <si>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</si>
  <si>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</si>
  <si>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</si>
  <si>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</si>
  <si>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</si>
  <si>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</si>
  <si>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</si>
  <si>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</si>
  <si>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</si>
  <si>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</si>
  <si>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</si>
  <si>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</si>
  <si>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</si>
  <si>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</si>
  <si>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</si>
  <si>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</si>
  <si>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</si>
  <si>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</si>
  <si>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</si>
  <si>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</si>
  <si>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</si>
  <si>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</si>
  <si>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</si>
  <si>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</si>
  <si>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</si>
  <si>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</si>
  <si>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</si>
  <si>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</si>
  <si>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</si>
  <si>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</si>
  <si>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</si>
  <si>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</si>
  <si>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</si>
  <si>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</si>
  <si>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</si>
  <si>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</si>
  <si>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</si>
  <si>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</si>
  <si>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</si>
  <si>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</si>
  <si>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</si>
  <si>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</si>
  <si>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</si>
  <si>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</si>
  <si>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</si>
  <si>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</si>
  <si>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</si>
  <si>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</si>
  <si>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</si>
  <si>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</si>
  <si>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</si>
  <si>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</si>
  <si>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</si>
  <si>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</si>
  <si>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</si>
  <si>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</si>
  <si>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</si>
  <si>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</si>
  <si>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</si>
  <si>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</si>
  <si>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</si>
  <si>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</si>
  <si>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</si>
  <si>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</si>
  <si>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</si>
  <si>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</si>
  <si>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</si>
  <si>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</si>
  <si>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</si>
  <si>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</si>
  <si>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</si>
  <si>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</si>
  <si>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</si>
  <si>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</si>
  <si>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</si>
  <si>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</si>
  <si>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</si>
  <si>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</si>
  <si>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</si>
  <si>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</si>
  <si>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</si>
  <si>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</si>
  <si>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</si>
  <si>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</si>
  <si>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</si>
  <si>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</si>
  <si>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</si>
  <si>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</si>
  <si>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</si>
  <si>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</si>
  <si>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</si>
  <si>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</si>
  <si>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</si>
  <si>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</si>
  <si>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</si>
  <si>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</si>
  <si>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</si>
  <si>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</si>
  <si>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</si>
  <si>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</si>
  <si>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</si>
  <si>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</si>
  <si>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</si>
  <si>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</si>
  <si>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</si>
  <si>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</si>
  <si>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</si>
  <si>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</si>
  <si>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</si>
  <si>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</si>
  <si>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</si>
  <si>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</si>
  <si>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</si>
  <si>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</si>
  <si>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</si>
  <si>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</si>
  <si>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</si>
  <si>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</si>
  <si>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</si>
  <si>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</si>
  <si>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</si>
  <si>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</si>
  <si>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</si>
  <si>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</si>
  <si>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</si>
  <si>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</si>
  <si>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</si>
  <si>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</si>
  <si>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</si>
  <si>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</si>
  <si>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</si>
  <si>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</si>
  <si>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</si>
  <si>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</si>
  <si>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</si>
  <si>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</si>
  <si>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</si>
  <si>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</si>
  <si>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</si>
  <si>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</si>
  <si>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</si>
  <si>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</si>
  <si>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</si>
  <si>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</si>
  <si>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</si>
  <si>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</si>
  <si>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</si>
  <si>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</si>
  <si>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</si>
  <si>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</si>
  <si>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</si>
  <si>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</si>
  <si>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</si>
  <si>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</si>
  <si>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</si>
  <si>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</si>
  <si>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</si>
  <si>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</si>
  <si>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</si>
  <si>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</si>
  <si>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</si>
  <si>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</si>
  <si>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</si>
  <si>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</si>
  <si>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</si>
  <si>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</si>
  <si>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</si>
  <si>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</si>
  <si>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</si>
  <si>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</si>
  <si>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</si>
  <si>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</si>
  <si>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</si>
  <si>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</si>
  <si>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</si>
  <si>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</si>
  <si>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</si>
  <si>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</si>
  <si>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</si>
  <si>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</si>
  <si>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</si>
  <si>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</si>
  <si>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</si>
  <si>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</si>
  <si>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</si>
  <si>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</si>
  <si>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</si>
  <si>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</si>
  <si>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</si>
  <si>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</si>
  <si>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</si>
  <si>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</si>
  <si>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</si>
  <si>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</si>
  <si>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</si>
  <si>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</si>
  <si>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</si>
  <si>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</si>
  <si>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</si>
  <si>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</si>
  <si>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</si>
  <si>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</si>
  <si>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</si>
  <si>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</si>
  <si>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</si>
  <si>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</si>
  <si>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</si>
  <si>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</si>
  <si>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</si>
  <si>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</si>
  <si>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</si>
  <si>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</si>
  <si>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</si>
  <si>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</si>
  <si>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</si>
  <si>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</si>
  <si>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</si>
  <si>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</si>
  <si>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</si>
  <si>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</si>
  <si>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</si>
  <si>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</si>
  <si>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</si>
  <si>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</si>
  <si>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</si>
  <si>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</si>
  <si>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</si>
  <si>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</si>
  <si>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</si>
  <si>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</si>
  <si>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</si>
  <si>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</si>
  <si>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</si>
  <si>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</si>
  <si>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</si>
  <si>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</si>
  <si>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</si>
  <si>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</si>
  <si>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</si>
  <si>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</si>
  <si>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</si>
  <si>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</si>
  <si>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</si>
  <si>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</si>
  <si>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</si>
  <si>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</si>
  <si>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</si>
  <si>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</si>
  <si>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</si>
  <si>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</si>
  <si>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</si>
  <si>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</si>
  <si>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</si>
  <si>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</si>
  <si>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</si>
  <si>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</si>
  <si>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</si>
  <si>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</si>
  <si>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</si>
  <si>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</si>
  <si>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</si>
  <si>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</si>
  <si>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</si>
  <si>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</si>
  <si>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</si>
  <si>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</si>
  <si>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</si>
  <si>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</si>
  <si>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</si>
  <si>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</si>
  <si>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</si>
  <si>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</si>
  <si>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</si>
  <si>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</si>
  <si>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</si>
  <si>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</si>
  <si>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</si>
  <si>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</si>
  <si>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</si>
  <si>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</si>
  <si>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</si>
  <si>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</si>
  <si>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</si>
  <si>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</si>
  <si>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</si>
  <si>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</si>
  <si>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</si>
  <si>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</si>
  <si>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</si>
  <si>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</si>
  <si>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</si>
  <si>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</si>
  <si>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</si>
  <si>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</si>
  <si>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</si>
  <si>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</si>
  <si>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</si>
  <si>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</si>
  <si>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</si>
  <si>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</si>
  <si>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</si>
  <si>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</si>
  <si>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</si>
  <si>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</si>
  <si>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</si>
  <si>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</si>
  <si>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</si>
  <si>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</si>
  <si>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</si>
  <si>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</si>
  <si>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</si>
  <si>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</si>
  <si>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</si>
  <si>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</si>
  <si>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</si>
  <si>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</si>
  <si>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</si>
  <si>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</si>
  <si>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</si>
  <si>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</si>
  <si>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</si>
  <si>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</si>
  <si>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</si>
  <si>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</si>
  <si>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</si>
  <si>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</si>
  <si>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</si>
  <si>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</si>
  <si>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</si>
  <si>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</si>
  <si>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</si>
  <si>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</si>
  <si>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</si>
  <si>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</si>
  <si>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</si>
  <si>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</si>
  <si>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</si>
  <si>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</si>
  <si>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</si>
  <si>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</si>
  <si>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</si>
  <si>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</si>
  <si>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</si>
  <si>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</si>
  <si>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</si>
  <si>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</si>
  <si>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</si>
  <si>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</si>
  <si>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</si>
  <si>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</si>
  <si>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</si>
  <si>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</si>
  <si>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</si>
  <si>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</si>
  <si>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</si>
  <si>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</si>
  <si>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</si>
  <si>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</si>
  <si>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</si>
  <si>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</si>
  <si>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</si>
  <si>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</si>
  <si>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</si>
  <si>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</si>
  <si>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</si>
  <si>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</si>
  <si>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</si>
  <si>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</si>
  <si>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</si>
  <si>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</si>
  <si>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</si>
  <si>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</si>
  <si>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</si>
  <si>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</si>
  <si>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</si>
  <si>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</si>
  <si>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</si>
  <si>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</si>
  <si>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</si>
  <si>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</si>
  <si>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</si>
  <si>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</si>
  <si>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</si>
  <si>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</si>
  <si>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</si>
  <si>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</si>
  <si>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</si>
  <si>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</si>
  <si>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</si>
  <si>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</si>
  <si>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</si>
  <si>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</si>
  <si>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</si>
  <si>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</si>
  <si>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</si>
  <si>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</si>
  <si>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</si>
  <si>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</si>
  <si>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</si>
  <si>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</si>
  <si>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</si>
  <si>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</si>
  <si>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</si>
  <si>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</si>
  <si>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</si>
  <si>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</si>
  <si>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</si>
  <si>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</si>
  <si>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</si>
  <si>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</si>
  <si>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</si>
  <si>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</si>
  <si>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</si>
  <si>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</si>
  <si>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</si>
  <si>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</si>
  <si>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</si>
  <si>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</si>
  <si>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</si>
  <si>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</si>
  <si>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</si>
  <si>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</si>
  <si>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</si>
  <si>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</si>
  <si>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</si>
  <si>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</si>
  <si>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</si>
  <si>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</si>
  <si>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</si>
  <si>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</si>
  <si>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</si>
  <si>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</si>
  <si>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</si>
  <si>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</si>
  <si>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</si>
  <si>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</si>
  <si>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</si>
  <si>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</si>
  <si>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</si>
  <si>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</si>
  <si>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</si>
  <si>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</si>
  <si>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</si>
  <si>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</si>
  <si>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</si>
  <si>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</si>
  <si>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</si>
  <si>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</si>
  <si>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</si>
  <si>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</si>
  <si>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</si>
  <si>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</si>
  <si>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</si>
  <si>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</si>
  <si>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</si>
  <si>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</si>
  <si>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</si>
  <si>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</si>
  <si>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</si>
  <si>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</si>
  <si>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</si>
  <si>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</si>
  <si>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</si>
  <si>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</si>
  <si>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</si>
  <si>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</si>
  <si>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</si>
  <si>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</si>
  <si>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</si>
  <si>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</si>
  <si>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</si>
  <si>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</si>
  <si>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</si>
  <si>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</si>
  <si>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</si>
  <si>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</si>
  <si>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</si>
  <si>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</si>
  <si>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</si>
  <si>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</si>
  <si>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</si>
  <si>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</si>
  <si>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</si>
  <si>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</si>
  <si>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</si>
  <si>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</si>
  <si>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</si>
  <si>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</si>
  <si>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</si>
  <si>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</si>
  <si>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</si>
  <si>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</si>
  <si>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</si>
  <si>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</si>
  <si>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</si>
  <si>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</si>
  <si>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</si>
  <si>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</si>
  <si>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</si>
  <si>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</si>
  <si>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</si>
  <si>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</si>
  <si>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</si>
  <si>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</si>
  <si>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</si>
  <si>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</si>
  <si>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</si>
  <si>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</si>
  <si>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</si>
  <si>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</si>
  <si>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</si>
  <si>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</si>
  <si>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</si>
  <si>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</si>
  <si>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</si>
  <si>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</si>
  <si>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</si>
  <si>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</si>
  <si>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</si>
  <si>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</si>
  <si>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</si>
  <si>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</si>
  <si>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</si>
  <si>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</si>
  <si>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</si>
  <si>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</si>
  <si>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</si>
  <si>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</si>
  <si>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</si>
  <si>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</si>
  <si>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</si>
  <si>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</si>
  <si>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</si>
  <si>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</si>
  <si>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</si>
  <si>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</si>
  <si>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</si>
  <si>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</si>
  <si>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</si>
  <si>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</si>
  <si>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</si>
  <si>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</si>
  <si>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</si>
  <si>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</si>
  <si>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</si>
  <si>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</si>
  <si>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</si>
  <si>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</si>
  <si>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</si>
  <si>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</si>
  <si>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</si>
  <si>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</si>
  <si>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</si>
  <si>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</si>
  <si>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</si>
  <si>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</si>
  <si>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</si>
  <si>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</si>
  <si>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</si>
  <si>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</si>
  <si>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</si>
  <si>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</si>
  <si>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</si>
  <si>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</si>
  <si>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</si>
  <si>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</si>
  <si>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</si>
  <si>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</si>
  <si>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</si>
  <si>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</si>
  <si>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</si>
  <si>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</si>
  <si>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</si>
  <si>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</si>
  <si>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</si>
  <si>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</si>
  <si>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</si>
  <si>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</si>
  <si>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</si>
  <si>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</si>
  <si>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</si>
  <si>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</si>
  <si>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</si>
  <si>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</si>
  <si>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</si>
  <si>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</si>
  <si>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</si>
  <si>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</si>
  <si>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</si>
  <si>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</si>
  <si>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</si>
  <si>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</si>
  <si>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</si>
  <si>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</si>
  <si>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</si>
  <si>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</si>
  <si>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</si>
  <si>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</si>
  <si>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</si>
  <si>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</si>
  <si>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</si>
  <si>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</si>
  <si>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</si>
  <si>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</si>
  <si>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</si>
  <si>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</si>
  <si>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</si>
  <si>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</si>
  <si>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</si>
  <si>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</si>
  <si>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</si>
  <si>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</si>
  <si>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</si>
  <si>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</si>
  <si>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</si>
  <si>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</si>
  <si>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</si>
  <si>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</si>
  <si>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</si>
  <si>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</si>
  <si>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</si>
  <si>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</si>
  <si>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</si>
  <si>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</si>
  <si>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</si>
  <si>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</si>
  <si>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</si>
  <si>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</si>
  <si>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</si>
  <si>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</si>
  <si>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</si>
  <si>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</si>
  <si>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</si>
  <si>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</si>
  <si>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</si>
  <si>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</si>
  <si>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</si>
  <si>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</si>
  <si>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</si>
  <si>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</si>
  <si>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</si>
  <si>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</si>
  <si>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</si>
  <si>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</si>
  <si>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</si>
  <si>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</si>
  <si>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</si>
  <si>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</si>
  <si>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</si>
  <si>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</si>
  <si>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</si>
  <si>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</si>
  <si>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</si>
  <si>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</si>
  <si>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</si>
  <si>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</si>
  <si>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</si>
  <si>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</si>
  <si>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</si>
  <si>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</si>
  <si>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</si>
  <si>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</si>
  <si>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</si>
  <si>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</si>
  <si>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</si>
  <si>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</si>
  <si>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</si>
  <si>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</si>
  <si>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</si>
  <si>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</si>
  <si>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</si>
  <si>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</si>
  <si>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</si>
  <si>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</si>
  <si>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</si>
  <si>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</si>
  <si>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</si>
  <si>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</si>
  <si>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</si>
  <si>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</si>
  <si>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</si>
  <si>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</si>
  <si>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</si>
  <si>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</si>
  <si>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</si>
  <si>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</si>
  <si>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</si>
  <si>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</si>
  <si>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</si>
  <si>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</si>
  <si>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</si>
  <si>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</si>
  <si>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</si>
  <si>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</si>
  <si>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</si>
  <si>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</si>
  <si>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</si>
  <si>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</si>
  <si>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</si>
  <si>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</si>
  <si>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</si>
  <si>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</si>
  <si>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</si>
  <si>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</si>
  <si>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</si>
  <si>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</si>
  <si>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</si>
  <si>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</si>
  <si>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</si>
  <si>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</si>
  <si>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</si>
  <si>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</si>
  <si>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</si>
  <si>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</si>
  <si>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</si>
  <si>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</si>
  <si>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</si>
  <si>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</si>
  <si>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</si>
  <si>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</si>
  <si>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</si>
  <si>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</si>
  <si>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</si>
  <si>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</si>
  <si>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</si>
  <si>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</si>
  <si>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</si>
  <si>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</si>
  <si>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</si>
  <si>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</si>
  <si>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</si>
  <si>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</si>
  <si>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</si>
  <si>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</si>
  <si>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</si>
  <si>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</si>
  <si>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</si>
  <si>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</si>
  <si>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</si>
  <si>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</si>
  <si>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</si>
  <si>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</si>
  <si>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</si>
  <si>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</si>
  <si>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</si>
  <si>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</si>
  <si>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</si>
  <si>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</si>
  <si>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</si>
  <si>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</si>
  <si>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</si>
  <si>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</si>
  <si>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</si>
  <si>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</si>
  <si>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</si>
  <si>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</si>
  <si>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</si>
  <si>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</si>
  <si>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</si>
  <si>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</si>
  <si>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</si>
  <si>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</si>
  <si>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</si>
  <si>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</si>
  <si>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</si>
  <si>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</si>
  <si>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</si>
  <si>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</si>
  <si>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</si>
  <si>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</si>
  <si>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</si>
  <si>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</si>
  <si>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</si>
  <si>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</si>
  <si>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</si>
  <si>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</si>
  <si>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</si>
  <si>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</si>
  <si>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</si>
  <si>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</si>
  <si>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</si>
  <si>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</si>
  <si>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</si>
  <si>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</si>
  <si>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</si>
  <si>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</si>
  <si>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</si>
  <si>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</si>
  <si>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</si>
  <si>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</si>
  <si>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</si>
  <si>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</si>
  <si>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</si>
  <si>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</si>
  <si>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</si>
  <si>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</si>
  <si>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</si>
  <si>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</si>
  <si>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</si>
  <si>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</si>
  <si>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</si>
  <si>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</si>
  <si>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</si>
  <si>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</si>
  <si>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</si>
  <si>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</si>
  <si>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</si>
  <si>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</si>
  <si>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</si>
  <si>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</si>
  <si>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</si>
  <si>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</si>
  <si>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</si>
  <si>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</si>
  <si>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</si>
  <si>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</si>
  <si>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</si>
  <si>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</si>
  <si>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</si>
  <si>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</si>
  <si>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</si>
  <si>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</si>
  <si>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</si>
  <si>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</si>
  <si>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</si>
  <si>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</si>
  <si>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</si>
  <si>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</si>
  <si>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</si>
  <si>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</si>
  <si>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</si>
  <si>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</si>
  <si>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</si>
  <si>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</si>
  <si>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</si>
  <si>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</si>
  <si>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</si>
  <si>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</si>
  <si>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</si>
  <si>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</si>
  <si>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</si>
  <si>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</si>
  <si>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</si>
  <si>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</si>
  <si>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</si>
  <si>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</si>
  <si>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</si>
  <si>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</si>
  <si>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</si>
  <si>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</si>
  <si>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</si>
  <si>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</si>
  <si>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</si>
  <si>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</si>
  <si>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</si>
  <si>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</si>
  <si>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</si>
  <si>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</si>
  <si>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</si>
  <si>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</si>
  <si>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</si>
  <si>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</si>
  <si>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</si>
  <si>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</si>
  <si>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</si>
  <si>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</si>
  <si>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</si>
  <si>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</si>
  <si>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</si>
  <si>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</si>
  <si>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</si>
  <si>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</si>
  <si>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</si>
  <si>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</si>
  <si>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</si>
  <si>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</si>
  <si>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</si>
  <si>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</si>
  <si>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</si>
  <si>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</si>
  <si>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</si>
  <si>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</si>
  <si>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</si>
  <si>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</si>
  <si>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</si>
  <si>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</si>
  <si>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</si>
  <si>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</si>
  <si>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</si>
  <si>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</si>
  <si>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</si>
  <si>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</si>
  <si>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</si>
  <si>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</si>
  <si>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</si>
  <si>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</si>
  <si>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</si>
  <si>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</si>
  <si>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</si>
  <si>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</si>
  <si>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</si>
  <si>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</si>
  <si>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</si>
  <si>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</si>
  <si>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</si>
  <si>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</si>
  <si>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</si>
  <si>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</si>
  <si>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</si>
  <si>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</si>
  <si>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</si>
  <si>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</si>
  <si>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</si>
  <si>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</si>
  <si>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</si>
  <si>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</si>
  <si>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</si>
  <si>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</si>
  <si>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</si>
  <si>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</si>
  <si>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</si>
  <si>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</si>
  <si>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</si>
  <si>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</si>
  <si>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</si>
  <si>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</si>
  <si>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</si>
  <si>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</si>
  <si>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</si>
  <si>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</si>
  <si>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</si>
  <si>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</si>
  <si>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</si>
  <si>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</si>
  <si>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</si>
  <si>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</si>
  <si>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</si>
  <si>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</si>
  <si>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</si>
  <si>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</si>
  <si>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</si>
  <si>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</si>
  <si>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</si>
  <si>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</si>
  <si>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</si>
  <si>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</si>
  <si>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</si>
  <si>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</si>
  <si>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</si>
  <si>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</si>
  <si>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</si>
  <si>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</si>
  <si>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</si>
  <si>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</si>
  <si>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</si>
  <si>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</si>
  <si>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</si>
  <si>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</si>
  <si>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</si>
  <si>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</si>
  <si>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</si>
  <si>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</si>
  <si>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</si>
  <si>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</si>
  <si>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</si>
  <si>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</si>
  <si>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</si>
  <si>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</si>
  <si>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</si>
  <si>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</si>
  <si>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</si>
  <si>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</si>
  <si>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</si>
  <si>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</si>
  <si>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</si>
  <si>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</si>
  <si>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</si>
  <si>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</si>
  <si>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</si>
  <si>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</si>
  <si>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</si>
  <si>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</si>
  <si>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</si>
  <si>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</si>
  <si>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</si>
  <si>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</si>
  <si>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</si>
  <si>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</si>
  <si>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</si>
  <si>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</si>
  <si>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</si>
  <si>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</si>
  <si>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</si>
  <si>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</si>
  <si>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</si>
  <si>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</si>
  <si>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</si>
  <si>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</si>
  <si>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</si>
  <si>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</si>
  <si>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</si>
  <si>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</si>
  <si>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</si>
  <si>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</si>
  <si>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</si>
  <si>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</si>
  <si>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</si>
  <si>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</si>
  <si>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</si>
  <si>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</si>
  <si>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</si>
  <si>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</si>
  <si>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</si>
  <si>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</si>
  <si>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</si>
  <si>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</si>
  <si>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</si>
  <si>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</si>
  <si>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</si>
  <si>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</si>
  <si>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</si>
  <si>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</si>
  <si>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</si>
  <si>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</si>
  <si>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</si>
  <si>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</si>
  <si>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</si>
  <si>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</si>
  <si>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</si>
  <si>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</si>
  <si>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</si>
  <si>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</si>
  <si>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</si>
  <si>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</si>
  <si>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</si>
  <si>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</si>
  <si>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</si>
  <si>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</si>
  <si>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</si>
  <si>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</si>
  <si>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</si>
  <si>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</si>
  <si>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</si>
  <si>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</si>
  <si>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</si>
  <si>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</si>
  <si>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</si>
  <si>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</si>
  <si>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</si>
  <si>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</si>
  <si>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</si>
  <si>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</si>
  <si>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</si>
  <si>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</si>
  <si>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</si>
  <si>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</si>
  <si>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</si>
  <si>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</si>
  <si>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</si>
  <si>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</si>
  <si>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</si>
  <si>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</si>
  <si>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</si>
  <si>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</si>
  <si>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</si>
  <si>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</si>
  <si>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</si>
  <si>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</si>
  <si>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</si>
  <si>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</si>
  <si>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</si>
  <si>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</si>
  <si>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</si>
  <si>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</si>
  <si>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</si>
  <si>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</si>
  <si>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</si>
  <si>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</si>
  <si>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</si>
  <si>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</si>
  <si>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</si>
  <si>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</si>
  <si>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</si>
  <si>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</si>
  <si>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</si>
  <si>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</si>
  <si>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</si>
  <si>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</si>
  <si>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</si>
  <si>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</si>
  <si>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</si>
  <si>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</si>
  <si>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</si>
  <si>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</si>
  <si>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</si>
  <si>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</si>
  <si>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</si>
  <si>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</si>
  <si>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</si>
  <si>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</si>
  <si>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</si>
  <si>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</si>
  <si>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</si>
  <si>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</si>
  <si>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</si>
  <si>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</si>
  <si>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</si>
  <si>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</si>
  <si>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</si>
  <si>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</si>
  <si>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</si>
  <si>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</si>
  <si>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</si>
  <si>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</si>
  <si>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</si>
  <si>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</si>
  <si>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</si>
  <si>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</si>
  <si>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</si>
  <si>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</si>
  <si>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</si>
  <si>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</si>
  <si>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</si>
  <si>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</si>
  <si>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</si>
  <si>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</si>
  <si>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</si>
  <si>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</si>
  <si>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</si>
  <si>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</si>
  <si>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</si>
  <si>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</si>
  <si>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</si>
  <si>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</si>
  <si>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</si>
  <si>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</si>
  <si>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</si>
  <si>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</si>
  <si>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</si>
  <si>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</si>
  <si>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</si>
  <si>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</si>
  <si>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</si>
  <si>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</si>
  <si>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</si>
  <si>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</si>
  <si>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</si>
  <si>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</si>
  <si>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</si>
  <si>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</si>
  <si>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</si>
  <si>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</si>
  <si>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</si>
  <si>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</si>
  <si>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</si>
  <si>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</si>
  <si>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</si>
  <si>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</si>
  <si>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</si>
  <si>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</si>
  <si>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</si>
  <si>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</si>
  <si>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</si>
  <si>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</si>
  <si>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</si>
  <si>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</si>
  <si>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</si>
  <si>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</si>
  <si>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</si>
  <si>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</si>
  <si>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</si>
  <si>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</si>
  <si>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</si>
  <si>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</si>
  <si>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</si>
  <si>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</si>
  <si>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</si>
  <si>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</si>
  <si>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</si>
  <si>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</si>
  <si>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</si>
  <si>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</si>
  <si>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</si>
  <si>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</si>
  <si>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</si>
  <si>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</si>
  <si>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</si>
  <si>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</si>
  <si>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</si>
  <si>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</si>
  <si>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</si>
  <si>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</si>
  <si>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</si>
  <si>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</si>
  <si>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</si>
  <si>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</si>
  <si>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</si>
  <si>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</si>
  <si>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</si>
  <si>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</si>
  <si>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</si>
  <si>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</si>
  <si>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</si>
  <si>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</si>
  <si>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</si>
  <si>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</si>
  <si>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</si>
  <si>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</si>
  <si>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</si>
  <si>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</si>
  <si>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</si>
  <si>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</si>
  <si>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</si>
  <si>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</si>
  <si>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</si>
  <si>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</si>
  <si>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</si>
  <si>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</si>
  <si>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</si>
  <si>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</si>
  <si>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</si>
  <si>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</si>
  <si>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</si>
  <si>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</si>
  <si>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</si>
  <si>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</si>
  <si>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</si>
  <si>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</si>
  <si>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</si>
  <si>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</si>
  <si>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</si>
  <si>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</si>
  <si>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</si>
  <si>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</si>
  <si>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</si>
  <si>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</si>
  <si>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</si>
  <si>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</si>
  <si>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</si>
  <si>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</si>
  <si>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</si>
  <si>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</si>
  <si>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</si>
  <si>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</si>
  <si>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</si>
  <si>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</si>
  <si>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</si>
  <si>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</si>
  <si>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</si>
  <si>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</si>
  <si>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</si>
  <si>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</si>
  <si>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</si>
  <si>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</si>
  <si>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</si>
  <si>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</si>
  <si>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</si>
  <si>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</si>
  <si>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</si>
  <si>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</si>
  <si>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</si>
  <si>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</si>
  <si>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</si>
  <si>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</si>
  <si>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</si>
  <si>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</si>
  <si>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</si>
  <si>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</si>
  <si>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</si>
  <si>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</si>
  <si>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</si>
  <si>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</si>
  <si>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</si>
  <si>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</si>
  <si>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</si>
  <si>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</si>
  <si>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</si>
  <si>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</si>
  <si>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</si>
  <si>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</si>
  <si>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</si>
  <si>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</si>
  <si>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</si>
  <si>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</si>
  <si>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</si>
  <si>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</si>
  <si>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</si>
  <si>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</si>
  <si>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</si>
  <si>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</si>
  <si>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</si>
  <si>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</si>
  <si>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</si>
  <si>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</si>
  <si>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</si>
  <si>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</si>
  <si>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</si>
  <si>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</si>
  <si>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</si>
  <si>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</si>
  <si>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</si>
  <si>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</si>
  <si>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</si>
  <si>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</si>
  <si>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</si>
  <si>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</si>
  <si>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</si>
  <si>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</si>
  <si>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</si>
  <si>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</si>
  <si>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</si>
  <si>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</si>
  <si>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</si>
  <si>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</si>
  <si>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</si>
  <si>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</si>
  <si>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</si>
  <si>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</si>
  <si>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</si>
  <si>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</si>
  <si>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</si>
  <si>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</si>
  <si>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</si>
  <si>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</si>
  <si>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</si>
  <si>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</si>
  <si>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</si>
  <si>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</si>
  <si>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</si>
  <si>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</si>
  <si>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</si>
  <si>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</si>
  <si>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</si>
  <si>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</si>
  <si>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</si>
  <si>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</si>
  <si>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</si>
  <si>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</si>
  <si>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</si>
  <si>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</si>
  <si>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</si>
  <si>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</si>
  <si>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</si>
  <si>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</si>
  <si>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</si>
  <si>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</si>
  <si>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</si>
  <si>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</si>
  <si>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</si>
  <si>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</si>
  <si>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</si>
  <si>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</si>
  <si>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</si>
  <si>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</si>
  <si>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</si>
  <si>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</si>
  <si>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</si>
  <si>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</si>
  <si>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</si>
  <si>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</si>
  <si>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</si>
  <si>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</si>
  <si>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</si>
  <si>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</si>
  <si>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</si>
  <si>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</si>
  <si>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</si>
  <si>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</si>
  <si>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</si>
  <si>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</si>
  <si>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</si>
  <si>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</si>
  <si>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</si>
  <si>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</si>
  <si>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</si>
  <si>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</si>
  <si>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</si>
  <si>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</si>
  <si>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</si>
  <si>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</si>
  <si>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</si>
  <si>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</si>
  <si>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</si>
  <si>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</si>
  <si>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</si>
  <si>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</si>
  <si>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</si>
  <si>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</si>
  <si>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</si>
  <si>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</si>
  <si>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</si>
  <si>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</si>
  <si>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</si>
  <si>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</si>
  <si>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</si>
  <si>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</si>
  <si>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</si>
  <si>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</si>
  <si>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</si>
  <si>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</si>
  <si>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</si>
  <si>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</si>
  <si>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</si>
  <si>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</si>
  <si>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</si>
  <si>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</si>
  <si>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</si>
  <si>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</si>
  <si>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</si>
  <si>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</si>
  <si>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</si>
  <si>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</si>
  <si>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</si>
  <si>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</si>
  <si>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</si>
  <si>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</si>
  <si>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</si>
  <si>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</si>
  <si>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</si>
  <si>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</si>
  <si>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</si>
  <si>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</si>
  <si>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</si>
  <si>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</si>
  <si>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</si>
  <si>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</si>
  <si>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</si>
  <si>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</si>
  <si>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</si>
  <si>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</si>
  <si>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</si>
  <si>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</si>
  <si>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</si>
  <si>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</si>
  <si>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</si>
  <si>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</si>
  <si>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</si>
  <si>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</si>
  <si>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</si>
  <si>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</si>
  <si>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</si>
  <si>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</si>
  <si>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</si>
  <si>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</si>
  <si>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</si>
  <si>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</si>
  <si>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</si>
  <si>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</si>
  <si>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</si>
  <si>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</si>
  <si>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</si>
  <si>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</si>
  <si>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</si>
  <si>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</si>
  <si>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</si>
  <si>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</si>
  <si>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</si>
  <si>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</si>
  <si>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</si>
  <si>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</si>
  <si>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</si>
  <si>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</si>
  <si>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</si>
  <si>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</si>
  <si>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</si>
  <si>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</si>
  <si>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</si>
  <si>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</si>
  <si>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</si>
  <si>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</si>
  <si>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</si>
  <si>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</si>
  <si>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</si>
  <si>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</si>
  <si>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</si>
  <si>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</si>
  <si>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</si>
  <si>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</si>
  <si>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</si>
  <si>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</si>
  <si>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</si>
  <si>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</si>
  <si>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</si>
  <si>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</si>
  <si>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</si>
  <si>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</si>
  <si>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</si>
  <si>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</si>
  <si>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</si>
  <si>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</si>
  <si>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</si>
  <si>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</si>
  <si>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</si>
  <si>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</si>
  <si>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</si>
  <si>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</si>
  <si>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</si>
  <si>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</si>
  <si>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</si>
  <si>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</si>
  <si>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</si>
  <si>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</si>
  <si>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</si>
  <si>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</si>
  <si>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</si>
  <si>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</si>
  <si>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</si>
  <si>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</si>
  <si>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</si>
  <si>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</si>
  <si>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</si>
  <si>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</si>
  <si>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</si>
  <si>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</si>
  <si>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</si>
  <si>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</si>
  <si>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</si>
  <si>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</si>
  <si>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</si>
  <si>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</si>
  <si>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</si>
  <si>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</si>
  <si>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</si>
  <si>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</si>
  <si>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</si>
  <si>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</si>
  <si>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</si>
  <si>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</si>
  <si>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</si>
  <si>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</si>
  <si>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</si>
  <si>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</si>
  <si>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</si>
  <si>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</si>
  <si>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</si>
  <si>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</si>
  <si>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</si>
  <si>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</si>
  <si>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</si>
  <si>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</si>
  <si>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</si>
  <si>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</si>
  <si>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</si>
  <si>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</si>
  <si>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</si>
  <si>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</si>
  <si>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</si>
  <si>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</si>
  <si>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</si>
  <si>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</si>
  <si>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</si>
  <si>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</si>
  <si>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</si>
  <si>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</si>
  <si>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</si>
  <si>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</si>
  <si>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</si>
  <si>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</si>
  <si>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</si>
  <si>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</si>
  <si>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</si>
  <si>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</si>
  <si>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</si>
  <si>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</si>
  <si>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</si>
  <si>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</si>
  <si>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</si>
  <si>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</si>
  <si>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</si>
  <si>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</si>
  <si>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</si>
  <si>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</si>
  <si>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</si>
  <si>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</si>
  <si>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</si>
  <si>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</si>
  <si>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</si>
  <si>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</si>
  <si>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</si>
  <si>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</si>
  <si>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</si>
  <si>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</si>
  <si>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</si>
  <si>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</si>
  <si>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</si>
  <si>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</si>
  <si>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</si>
  <si>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</si>
  <si>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</si>
  <si>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</si>
  <si>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</si>
  <si>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</si>
  <si>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</si>
  <si>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</si>
  <si>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</si>
  <si>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</si>
  <si>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</si>
  <si>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</si>
  <si>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</si>
  <si>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</si>
  <si>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</si>
  <si>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</si>
  <si>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</si>
  <si>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</si>
  <si>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</si>
  <si>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</si>
  <si>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</si>
  <si>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</si>
  <si>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</si>
  <si>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</si>
  <si>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</si>
  <si>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</si>
  <si>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</si>
  <si>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</si>
  <si>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</si>
  <si>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</si>
  <si>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</si>
  <si>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</si>
  <si>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</si>
  <si>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</si>
  <si>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</si>
  <si>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</si>
  <si>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</si>
  <si>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</si>
  <si>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</si>
  <si>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</si>
  <si>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</si>
  <si>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</si>
  <si>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</si>
  <si>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</si>
  <si>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</si>
  <si>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</si>
  <si>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</si>
  <si>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</si>
  <si>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</si>
  <si>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</si>
  <si>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</si>
  <si>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</si>
  <si>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</si>
  <si>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</si>
  <si>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</si>
  <si>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</si>
  <si>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</si>
  <si>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</si>
  <si>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</si>
  <si>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</si>
  <si>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</si>
  <si>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</si>
  <si>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</si>
  <si>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</si>
  <si>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</si>
  <si>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</si>
  <si>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</si>
  <si>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</si>
  <si>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</si>
  <si>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</si>
  <si>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</si>
  <si>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</si>
  <si>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</si>
  <si>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</si>
  <si>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</si>
  <si>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</si>
  <si>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</si>
  <si>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</si>
  <si>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</si>
  <si>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</si>
  <si>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</si>
  <si>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</si>
  <si>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</si>
  <si>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</si>
  <si>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</si>
  <si>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</si>
  <si>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</si>
  <si>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</si>
  <si>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</si>
  <si>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</si>
  <si>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</si>
  <si>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</si>
  <si>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</si>
  <si>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</si>
  <si>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</si>
  <si>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</si>
  <si>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</si>
  <si>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</si>
  <si>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</si>
  <si>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</si>
  <si>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</si>
  <si>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</si>
  <si>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</si>
  <si>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</si>
  <si>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</si>
  <si>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</si>
  <si>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</si>
  <si>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</si>
  <si>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</si>
  <si>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</si>
  <si>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</si>
  <si>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</si>
  <si>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</si>
  <si>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</si>
  <si>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</si>
  <si>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</si>
  <si>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</si>
  <si>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</si>
  <si>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</si>
  <si>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</si>
  <si>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</si>
  <si>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</si>
  <si>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</si>
  <si>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</si>
  <si>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</si>
  <si>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</si>
  <si>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</si>
  <si>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</si>
  <si>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</si>
  <si>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</si>
  <si>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</si>
  <si>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</si>
  <si>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</si>
  <si>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</si>
  <si>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</si>
  <si>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</si>
  <si>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</si>
  <si>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</si>
  <si>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</si>
  <si>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</si>
  <si>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</si>
  <si>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</si>
  <si>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</si>
  <si>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</si>
  <si>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</si>
  <si>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</si>
  <si>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</si>
  <si>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</si>
  <si>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</si>
  <si>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</si>
  <si>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</si>
  <si>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</si>
  <si>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</si>
  <si>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</si>
  <si>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</si>
  <si>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</si>
  <si>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</si>
  <si>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</si>
  <si>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</si>
  <si>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</si>
  <si>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</si>
  <si>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</si>
  <si>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</si>
  <si>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</si>
  <si>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</si>
  <si>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</si>
  <si>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</si>
  <si>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</si>
  <si>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</si>
  <si>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</si>
  <si>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</si>
  <si>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</si>
  <si>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</si>
  <si>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</si>
  <si>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</si>
  <si>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</si>
  <si>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</si>
  <si>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</si>
  <si>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</si>
  <si>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</si>
  <si>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</si>
  <si>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</si>
  <si>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</si>
  <si>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</si>
  <si>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</si>
  <si>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</si>
  <si>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</si>
  <si>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</si>
  <si>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</si>
  <si>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</si>
  <si>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</si>
  <si>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</si>
  <si>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</si>
  <si>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</si>
  <si>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</si>
  <si>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</si>
  <si>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</si>
  <si>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</si>
  <si>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</si>
  <si>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</si>
  <si>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</si>
  <si>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</si>
  <si>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</si>
  <si>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</si>
  <si>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</si>
  <si>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</si>
  <si>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</si>
  <si>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</si>
  <si>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</si>
  <si>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</si>
  <si>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</si>
  <si>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</si>
  <si>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</si>
  <si>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</si>
  <si>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</si>
  <si>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</si>
  <si>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</si>
  <si>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</si>
  <si>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</si>
  <si>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</si>
  <si>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</si>
  <si>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</si>
  <si>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</si>
  <si>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</si>
  <si>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</si>
  <si>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</si>
  <si>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</si>
  <si>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</si>
  <si>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</si>
  <si>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</si>
  <si>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</si>
  <si>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</si>
  <si>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</si>
  <si>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</si>
  <si>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</si>
  <si>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</si>
  <si>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</si>
  <si>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</si>
  <si>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</si>
  <si>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</si>
  <si>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</si>
  <si>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</si>
  <si>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</si>
  <si>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</si>
  <si>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</si>
  <si>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</si>
  <si>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</si>
  <si>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</si>
  <si>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</si>
  <si>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</si>
  <si>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</si>
  <si>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</si>
  <si>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</si>
  <si>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</si>
  <si>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</si>
  <si>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</si>
  <si>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</si>
  <si>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</si>
  <si>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</si>
  <si>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</si>
  <si>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</si>
  <si>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</si>
  <si>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</si>
  <si>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</si>
  <si>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</si>
  <si>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</si>
  <si>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</si>
  <si>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</si>
  <si>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</si>
  <si>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</si>
  <si>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</si>
  <si>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</si>
  <si>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</si>
  <si>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</si>
  <si>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</si>
  <si>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</si>
  <si>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</si>
  <si>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</si>
  <si>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</si>
  <si>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</si>
  <si>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</si>
  <si>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</si>
  <si>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</si>
  <si>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</si>
  <si>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</si>
  <si>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</si>
  <si>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</si>
  <si>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</si>
  <si>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</si>
  <si>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</si>
  <si>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</si>
  <si>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</si>
  <si>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</si>
  <si>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</si>
  <si>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</si>
  <si>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</si>
  <si>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</si>
  <si>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</si>
  <si>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</si>
  <si>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</si>
  <si>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</si>
  <si>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</si>
  <si>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</si>
  <si>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</si>
  <si>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</si>
  <si>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</si>
  <si>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</si>
  <si>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</si>
  <si>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</si>
  <si>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</si>
  <si>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</si>
  <si>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</si>
  <si>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</si>
  <si>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</si>
  <si>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</si>
  <si>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</si>
  <si>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</si>
  <si>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</si>
  <si>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</si>
  <si>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</si>
  <si>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</si>
  <si>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</si>
  <si>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</si>
  <si>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</si>
  <si>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</si>
  <si>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</si>
  <si>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</si>
  <si>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</si>
  <si>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</si>
  <si>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</si>
  <si>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</si>
  <si>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</si>
  <si>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</si>
  <si>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</si>
  <si>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</si>
  <si>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</si>
  <si>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</si>
  <si>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</si>
  <si>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</si>
  <si>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</si>
  <si>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</si>
  <si>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</si>
  <si>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</si>
  <si>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</si>
  <si>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</si>
  <si>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</si>
  <si>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</si>
  <si>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</si>
  <si>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</si>
  <si>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</si>
  <si>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</si>
  <si>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</si>
  <si>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</si>
  <si>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</si>
  <si>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</si>
  <si>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</si>
  <si>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</si>
  <si>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</si>
  <si>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</si>
  <si>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</si>
  <si>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</si>
  <si>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</si>
  <si>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</si>
  <si>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</si>
  <si>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</si>
  <si>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</si>
  <si>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</si>
  <si>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</si>
  <si>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</si>
  <si>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</si>
  <si>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</si>
  <si>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</si>
  <si>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</si>
  <si>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</si>
  <si>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</si>
  <si>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</si>
  <si>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</si>
  <si>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</si>
  <si>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</si>
  <si>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</si>
  <si>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</si>
  <si>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</si>
  <si>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</si>
  <si>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</si>
  <si>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</si>
  <si>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</si>
  <si>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</si>
  <si>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</si>
  <si>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</si>
  <si>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</si>
  <si>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</si>
  <si>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</si>
  <si>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</si>
  <si>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</si>
  <si>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</si>
  <si>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</si>
  <si>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</si>
  <si>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</si>
  <si>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</si>
  <si>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</si>
  <si>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</si>
  <si>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</si>
  <si>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</si>
  <si>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</si>
  <si>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</si>
  <si>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</si>
  <si>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</si>
  <si>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</si>
  <si>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</si>
  <si>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</si>
  <si>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</si>
  <si>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</si>
  <si>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</si>
  <si>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</si>
  <si>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</si>
  <si>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</si>
  <si>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</si>
  <si>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</si>
  <si>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</si>
  <si>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</si>
  <si>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</si>
  <si>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</si>
  <si>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</si>
  <si>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</si>
  <si>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</si>
  <si>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</si>
  <si>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</si>
  <si>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</si>
  <si>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</si>
  <si>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</si>
  <si>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</si>
  <si>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</si>
  <si>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</si>
  <si>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</si>
  <si>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</si>
  <si>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</si>
  <si>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</si>
  <si>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</si>
  <si>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</si>
  <si>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</si>
  <si>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</si>
  <si>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</si>
  <si>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</si>
  <si>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</si>
  <si>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</si>
  <si>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</si>
  <si>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</si>
  <si>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</si>
  <si>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</si>
  <si>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</si>
  <si>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</si>
  <si>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</si>
  <si>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</si>
  <si>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</si>
  <si>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</si>
  <si>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</si>
  <si>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</si>
  <si>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</si>
  <si>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</si>
  <si>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</si>
  <si>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</si>
  <si>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</si>
  <si>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</si>
  <si>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</si>
  <si>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</si>
  <si>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</si>
  <si>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</si>
  <si>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</si>
  <si>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</si>
  <si>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</si>
  <si>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</si>
  <si>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</si>
  <si>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</si>
  <si>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</si>
  <si>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</si>
  <si>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</si>
  <si>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</si>
  <si>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</si>
  <si>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</si>
  <si>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</si>
  <si>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</si>
  <si>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</si>
  <si>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</si>
  <si>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</si>
  <si>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</si>
  <si>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</si>
  <si>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</si>
  <si>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</si>
  <si>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</si>
  <si>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</si>
  <si>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</si>
  <si>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</si>
  <si>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</si>
  <si>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</si>
  <si>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</si>
  <si>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</si>
  <si>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</si>
  <si>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</si>
  <si>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</si>
  <si>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</si>
  <si>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</si>
  <si>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</si>
  <si>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</si>
  <si>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</si>
  <si>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</si>
  <si>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</si>
  <si>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</si>
  <si>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</si>
  <si>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</si>
  <si>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</si>
  <si>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</si>
  <si>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</si>
  <si>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</si>
  <si>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</si>
  <si>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</si>
  <si>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</si>
  <si>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</si>
  <si>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</si>
  <si>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</si>
  <si>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</si>
  <si>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</si>
  <si>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</si>
  <si>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</si>
  <si>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</si>
  <si>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</si>
  <si>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</si>
  <si>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</si>
  <si>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</si>
  <si>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</si>
  <si>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</si>
  <si>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</si>
  <si>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</si>
  <si>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</si>
  <si>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</si>
  <si>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</si>
  <si>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</si>
  <si>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</si>
  <si>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</si>
  <si>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</si>
  <si>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</si>
  <si>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</si>
  <si>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</si>
  <si>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</si>
  <si>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</si>
  <si>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</si>
  <si>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</si>
  <si>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</si>
  <si>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</si>
  <si>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</si>
  <si>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</si>
  <si>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</si>
  <si>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</si>
  <si>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</si>
  <si>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</si>
  <si>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</si>
  <si>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</si>
  <si>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</si>
  <si>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</si>
  <si>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</si>
  <si>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</si>
  <si>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</si>
  <si>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</si>
  <si>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</si>
  <si>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</si>
  <si>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</si>
  <si>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</si>
  <si>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</si>
  <si>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</si>
  <si>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</si>
  <si>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</si>
  <si>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</si>
  <si>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</si>
  <si>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</si>
  <si>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</si>
  <si>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</si>
  <si>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</si>
  <si>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</si>
  <si>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</si>
  <si>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</si>
  <si>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</si>
  <si>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</si>
  <si>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</si>
  <si>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</si>
  <si>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</si>
  <si>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</si>
  <si>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</si>
  <si>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</si>
  <si>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</si>
  <si>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</si>
  <si>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</si>
  <si>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</si>
  <si>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</si>
  <si>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</si>
  <si>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</si>
  <si>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</si>
  <si>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</si>
  <si>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</si>
  <si>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</si>
  <si>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</si>
  <si>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</si>
  <si>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</si>
  <si>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</si>
  <si>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</si>
  <si>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</si>
  <si>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</si>
  <si>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</si>
  <si>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</si>
  <si>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</si>
  <si>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</si>
  <si>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</si>
  <si>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</si>
  <si>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</si>
  <si>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</si>
  <si>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</si>
  <si>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</si>
  <si>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</si>
  <si>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</si>
  <si>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</si>
  <si>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</si>
  <si>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</si>
  <si>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</si>
  <si>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</si>
  <si>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</si>
  <si>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</si>
  <si>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</si>
  <si>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</si>
  <si>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</si>
  <si>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</si>
  <si>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</si>
  <si>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</si>
  <si>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</si>
  <si>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</si>
  <si>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</si>
  <si>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</si>
  <si>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</si>
  <si>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</si>
  <si>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</si>
  <si>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</si>
  <si>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</si>
  <si>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</si>
  <si>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</si>
  <si>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</si>
  <si>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</si>
  <si>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</si>
  <si>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</si>
  <si>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</si>
  <si>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</si>
  <si>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</si>
  <si>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</si>
  <si>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</si>
  <si>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</si>
  <si>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</si>
  <si>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</si>
  <si>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</si>
  <si>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</si>
  <si>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</si>
  <si>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</si>
  <si>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</si>
  <si>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</si>
  <si>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</si>
  <si>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</si>
  <si>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</si>
  <si>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</si>
  <si>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</si>
  <si>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</si>
  <si>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</si>
  <si>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</si>
  <si>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</si>
  <si>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</si>
  <si>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</si>
  <si>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</si>
  <si>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</si>
  <si>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</si>
  <si>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</si>
  <si>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</si>
  <si>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</si>
  <si>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</si>
  <si>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</si>
  <si>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</si>
  <si>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</si>
  <si>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</si>
  <si>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</si>
  <si>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</si>
  <si>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</si>
  <si>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</si>
  <si>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</si>
  <si>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</si>
  <si>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</si>
  <si>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</si>
  <si>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</si>
  <si>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</si>
  <si>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</si>
  <si>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</si>
  <si>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</si>
  <si>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</si>
  <si>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</si>
  <si>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</si>
  <si>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</si>
  <si>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</si>
  <si>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</si>
  <si>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</si>
  <si>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</si>
  <si>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</si>
  <si>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</si>
  <si>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</si>
  <si>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</si>
  <si>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</si>
  <si>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</si>
  <si>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</si>
  <si>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</si>
  <si>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</si>
  <si>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</si>
  <si>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</si>
  <si>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</si>
  <si>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</si>
  <si>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</si>
  <si>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</si>
  <si>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</si>
  <si>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</si>
  <si>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</si>
  <si>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</si>
  <si>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</si>
  <si>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</si>
  <si>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</si>
  <si>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</si>
  <si>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</si>
  <si>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</si>
  <si>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</si>
  <si>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</si>
  <si>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</si>
  <si>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</si>
  <si>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</si>
  <si>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</si>
  <si>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</si>
  <si>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</si>
  <si>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</si>
  <si>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</si>
  <si>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</si>
  <si>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</si>
  <si>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</si>
  <si>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</si>
  <si>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</si>
  <si>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</si>
  <si>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</si>
  <si>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</si>
  <si>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</si>
  <si>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</si>
  <si>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</si>
  <si>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</si>
  <si>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</si>
  <si>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</si>
  <si>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</si>
  <si>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</si>
  <si>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</si>
  <si>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</si>
  <si>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</si>
  <si>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</si>
  <si>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</si>
  <si>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</si>
  <si>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</si>
  <si>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</si>
  <si>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</si>
  <si>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</si>
  <si>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</si>
  <si>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</si>
  <si>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</si>
  <si>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</si>
  <si>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</si>
  <si>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</si>
  <si>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</si>
  <si>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</si>
  <si>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</si>
  <si>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</si>
  <si>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</si>
  <si>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</si>
  <si>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</si>
  <si>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</si>
  <si>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</si>
  <si>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</si>
  <si>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</si>
  <si>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</si>
  <si>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</si>
  <si>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</si>
  <si>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</si>
  <si>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</si>
  <si>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</si>
  <si>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</si>
  <si>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</si>
  <si>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</si>
  <si>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</si>
  <si>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</si>
  <si>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</si>
  <si>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</si>
  <si>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</si>
  <si>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</si>
  <si>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</si>
  <si>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</si>
  <si>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</si>
  <si>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</si>
  <si>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</si>
  <si>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</si>
  <si>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</si>
  <si>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</si>
  <si>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</si>
  <si>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</si>
  <si>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</si>
  <si>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</si>
  <si>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</si>
  <si>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</si>
  <si>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</si>
  <si>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</si>
  <si>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</si>
  <si>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</si>
  <si>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</si>
  <si>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</si>
  <si>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</si>
  <si>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</si>
  <si>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</si>
  <si>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</si>
  <si>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</si>
  <si>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</si>
  <si>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</si>
  <si>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</si>
  <si>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</si>
  <si>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</si>
  <si>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</si>
  <si>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</si>
  <si>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</si>
  <si>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</si>
  <si>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</si>
  <si>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</si>
  <si>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</si>
  <si>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</si>
  <si>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</si>
  <si>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</si>
  <si>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</si>
  <si>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</si>
  <si>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</si>
  <si>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</si>
  <si>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</si>
  <si>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</si>
  <si>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</si>
  <si>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</si>
  <si>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</si>
  <si>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</si>
  <si>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</si>
  <si>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</si>
  <si>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</si>
  <si>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</si>
  <si>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</si>
  <si>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</si>
  <si>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</si>
  <si>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</si>
  <si>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</si>
  <si>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</si>
  <si>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</si>
  <si>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</si>
  <si>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</si>
  <si>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</si>
  <si>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</si>
  <si>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</si>
  <si>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</si>
  <si>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</si>
  <si>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</si>
  <si>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</si>
  <si>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</si>
  <si>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</si>
  <si>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</si>
  <si>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</si>
  <si>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</si>
  <si>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</si>
  <si>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</si>
  <si>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</si>
  <si>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</si>
  <si>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</si>
  <si>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</si>
  <si>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</si>
  <si>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</si>
  <si>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</si>
  <si>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</si>
  <si>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</si>
  <si>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</si>
  <si>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</si>
  <si>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</si>
  <si>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</si>
  <si>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</si>
  <si>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</si>
  <si>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</si>
  <si>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</si>
  <si>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</si>
  <si>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</si>
  <si>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</si>
  <si>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</si>
  <si>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</si>
  <si>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</si>
  <si>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</si>
  <si>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</si>
  <si>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</si>
  <si>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</si>
  <si>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</si>
  <si>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</si>
  <si>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</si>
  <si>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</si>
  <si>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</si>
  <si>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</si>
  <si>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</si>
  <si>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</si>
  <si>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</si>
  <si>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</si>
  <si>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</si>
  <si>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</si>
  <si>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</si>
  <si>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</si>
  <si>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</si>
  <si>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</si>
  <si>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</si>
  <si>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</si>
  <si>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</si>
  <si>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</si>
  <si>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</si>
  <si>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</si>
  <si>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</si>
  <si>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</si>
  <si>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</si>
  <si>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</si>
  <si>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</si>
  <si>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</si>
  <si>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</si>
  <si>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</si>
  <si>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</si>
  <si>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</si>
  <si>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</si>
  <si>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</si>
  <si>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</si>
  <si>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</si>
  <si>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</si>
  <si>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</si>
  <si>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</si>
  <si>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</si>
  <si>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</si>
  <si>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</si>
  <si>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</si>
  <si>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</si>
  <si>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</si>
  <si>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</si>
  <si>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</si>
  <si>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</si>
  <si>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</si>
  <si>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</si>
  <si>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</si>
  <si>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</si>
  <si>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</si>
  <si>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</si>
  <si>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</si>
  <si>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</si>
  <si>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</si>
  <si>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</si>
  <si>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</si>
  <si>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</si>
  <si>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</si>
  <si>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</si>
  <si>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</si>
  <si>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</si>
  <si>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</si>
  <si>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</si>
  <si>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</si>
  <si>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</si>
  <si>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</si>
  <si>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</si>
  <si>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</si>
  <si>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</si>
  <si>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</si>
  <si>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</si>
  <si>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</si>
  <si>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</si>
  <si>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</si>
  <si>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</si>
  <si>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</si>
  <si>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</si>
  <si>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</si>
  <si>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</si>
  <si>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</si>
  <si>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</si>
  <si>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</si>
  <si>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</si>
  <si>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</si>
  <si>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</si>
  <si>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</si>
  <si>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</si>
  <si>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</si>
  <si>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</si>
  <si>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</si>
  <si>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</si>
  <si>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</si>
  <si>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</si>
  <si>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</si>
  <si>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</si>
  <si>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</si>
  <si>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</si>
  <si>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</si>
  <si>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</si>
  <si>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</si>
  <si>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</si>
  <si>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</si>
  <si>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</si>
  <si>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</si>
  <si>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</si>
  <si>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</si>
  <si>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</si>
  <si>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</si>
  <si>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</si>
  <si>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</si>
  <si>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</si>
  <si>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</si>
  <si>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</si>
  <si>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</si>
  <si>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</si>
  <si>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</si>
  <si>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</si>
  <si>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</si>
  <si>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</si>
  <si>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</si>
  <si>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</si>
  <si>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</si>
  <si>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</si>
  <si>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</si>
  <si>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</si>
  <si>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</si>
  <si>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</si>
  <si>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</si>
  <si>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</si>
  <si>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</si>
  <si>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</si>
  <si>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</si>
  <si>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</si>
  <si>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</si>
  <si>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</si>
  <si>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</si>
  <si>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</si>
  <si>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</si>
  <si>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</si>
  <si>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</si>
  <si>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</si>
  <si>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</si>
  <si>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</si>
  <si>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</si>
  <si>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</si>
  <si>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</si>
  <si>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</si>
  <si>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</si>
  <si>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</si>
  <si>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</si>
  <si>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</si>
  <si>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</si>
  <si>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</si>
  <si>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</si>
  <si>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</si>
  <si>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</si>
  <si>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</si>
  <si>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</si>
  <si>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</si>
  <si>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</si>
  <si>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</si>
  <si>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</si>
  <si>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</si>
  <si>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</si>
  <si>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</si>
  <si>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</si>
  <si>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</si>
  <si>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</si>
  <si>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</si>
  <si>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</si>
  <si>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</si>
  <si>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</si>
  <si>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</si>
  <si>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</si>
  <si>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</si>
  <si>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</si>
  <si>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</si>
  <si>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</si>
  <si>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</si>
  <si>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</si>
  <si>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</si>
  <si>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</si>
  <si>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</si>
  <si>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</si>
  <si>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</si>
  <si>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</si>
  <si>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</si>
  <si>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</si>
  <si>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</si>
  <si>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</si>
  <si>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</si>
  <si>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</si>
  <si>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</si>
  <si>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</si>
  <si>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</si>
  <si>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</si>
  <si>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</si>
  <si>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</si>
  <si>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</si>
  <si>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</si>
  <si>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</si>
  <si>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</si>
  <si>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</si>
  <si>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</si>
  <si>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</si>
  <si>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</si>
  <si>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</si>
  <si>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</si>
  <si>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</si>
  <si>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</si>
  <si>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</si>
  <si>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</si>
  <si>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</si>
  <si>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</si>
  <si>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</si>
  <si>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</si>
  <si>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</si>
  <si>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</si>
  <si>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</si>
  <si>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</si>
  <si>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</si>
  <si>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</si>
  <si>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</si>
  <si>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</si>
  <si>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</si>
  <si>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</si>
  <si>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</si>
  <si>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</si>
  <si>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</si>
  <si>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</si>
  <si>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</si>
  <si>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</si>
  <si>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</si>
  <si>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</si>
  <si>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</si>
  <si>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</si>
  <si>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</si>
  <si>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</si>
  <si>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</si>
  <si>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</si>
  <si>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</si>
  <si>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</si>
  <si>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</si>
  <si>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</si>
  <si>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</si>
  <si>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</si>
  <si>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</si>
  <si>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</si>
  <si>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</si>
  <si>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</si>
  <si>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</si>
  <si>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</si>
  <si>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</si>
  <si>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</si>
  <si>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</si>
  <si>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</si>
  <si>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</si>
  <si>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</si>
  <si>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</si>
  <si>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</si>
  <si>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</si>
  <si>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</si>
  <si>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</si>
  <si>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</si>
  <si>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</si>
  <si>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</si>
  <si>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</si>
  <si>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</si>
  <si>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</si>
  <si>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</si>
  <si>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</si>
  <si>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</si>
  <si>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</si>
  <si>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</si>
  <si>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</si>
  <si>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</si>
  <si>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</si>
  <si>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</si>
  <si>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</si>
  <si>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</si>
  <si>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</si>
  <si>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</si>
  <si>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</si>
  <si>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</si>
  <si>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</si>
  <si>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</si>
  <si>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</si>
  <si>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</si>
  <si>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</si>
  <si>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</si>
  <si>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</si>
  <si>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</si>
  <si>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</si>
  <si>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</si>
  <si>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</si>
  <si>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</si>
  <si>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</si>
  <si>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</si>
  <si>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</si>
  <si>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</si>
  <si>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</si>
  <si>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</si>
  <si>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</si>
  <si>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</si>
  <si>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</si>
  <si>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</si>
  <si>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</si>
  <si>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</si>
  <si>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</si>
  <si>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</si>
  <si>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</si>
  <si>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</si>
  <si>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</si>
  <si>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</si>
  <si>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</si>
  <si>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</si>
  <si>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</si>
  <si>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</si>
  <si>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</si>
  <si>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</si>
  <si>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</si>
  <si>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</si>
  <si>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</si>
  <si>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</si>
  <si>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</si>
  <si>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</si>
  <si>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</si>
  <si>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</si>
  <si>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</si>
  <si>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</si>
  <si>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</si>
  <si>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</si>
  <si>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</si>
  <si>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</si>
  <si>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</si>
  <si>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</si>
  <si>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</si>
  <si>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</si>
  <si>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</si>
  <si>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</si>
  <si>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</si>
  <si>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</si>
  <si>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</si>
  <si>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</si>
  <si>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</si>
  <si>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</si>
  <si>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</si>
  <si>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</si>
  <si>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</si>
  <si>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</si>
  <si>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</si>
  <si>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</si>
  <si>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</si>
  <si>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</si>
  <si>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</si>
  <si>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</si>
  <si>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</si>
  <si>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</si>
  <si>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</si>
  <si>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</si>
  <si>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</si>
  <si>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</si>
  <si>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</si>
  <si>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</si>
  <si>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</si>
  <si>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</si>
  <si>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</si>
  <si>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</si>
  <si>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</si>
  <si>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</si>
  <si>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</si>
  <si>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</si>
  <si>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</si>
  <si>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</si>
  <si>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</si>
  <si>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</si>
  <si>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</si>
  <si>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</si>
  <si>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</si>
  <si>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</si>
  <si>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</si>
  <si>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</si>
  <si>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</si>
  <si>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</si>
  <si>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</si>
  <si>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</si>
  <si>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</si>
  <si>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</si>
  <si>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</si>
  <si>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</si>
  <si>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</si>
  <si>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</si>
  <si>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</si>
  <si>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</si>
  <si>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</si>
  <si>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</si>
  <si>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</si>
  <si>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</si>
  <si>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</si>
  <si>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</si>
  <si>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</si>
  <si>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</si>
  <si>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</si>
  <si>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</si>
  <si>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</si>
  <si>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</si>
  <si>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</si>
  <si>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</si>
  <si>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</si>
  <si>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</si>
  <si>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</si>
  <si>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</si>
  <si>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</si>
  <si>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</si>
  <si>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</si>
  <si>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</si>
  <si>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</si>
  <si>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</si>
  <si>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</si>
  <si>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</si>
  <si>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</si>
  <si>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</si>
  <si>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</si>
  <si>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</si>
  <si>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</si>
  <si>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</si>
  <si>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</si>
  <si>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</si>
  <si>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</si>
  <si>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</si>
  <si>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</si>
  <si>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</si>
  <si>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</si>
  <si>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</si>
  <si>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</si>
  <si>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</si>
  <si>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</si>
  <si>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</si>
  <si>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</si>
  <si>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</si>
  <si>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</si>
  <si>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</si>
  <si>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</si>
  <si>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</si>
  <si>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</si>
  <si>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</si>
  <si>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</si>
  <si>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</si>
  <si>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</si>
  <si>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</si>
  <si>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</si>
  <si>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</si>
  <si>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</si>
  <si>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</si>
  <si>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</si>
  <si>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</si>
  <si>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</si>
  <si>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</si>
  <si>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</si>
  <si>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</si>
  <si>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</si>
  <si>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</si>
  <si>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</si>
  <si>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</si>
  <si>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</si>
  <si>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</si>
  <si>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</si>
  <si>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</si>
  <si>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</si>
  <si>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</si>
  <si>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</si>
  <si>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</si>
  <si>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</si>
  <si>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</si>
  <si>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</si>
  <si>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</si>
  <si>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</si>
  <si>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</si>
  <si>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</si>
  <si>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</si>
  <si>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</si>
  <si>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</si>
  <si>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</si>
  <si>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</si>
  <si>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</si>
  <si>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</si>
  <si>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</si>
  <si>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</si>
  <si>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</si>
  <si>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</si>
  <si>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</si>
  <si>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</si>
  <si>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</si>
  <si>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</si>
  <si>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</si>
  <si>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</si>
  <si>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</si>
  <si>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</si>
  <si>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</si>
  <si>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</si>
  <si>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</si>
  <si>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</si>
  <si>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</si>
  <si>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</si>
  <si>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</si>
  <si>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</si>
  <si>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</si>
  <si>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</si>
  <si>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</si>
  <si>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</si>
  <si>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</si>
  <si>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</si>
  <si>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</si>
  <si>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</si>
  <si>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</si>
  <si>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</si>
  <si>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</si>
  <si>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</si>
  <si>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</si>
  <si>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</si>
  <si>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</si>
  <si>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</si>
  <si>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</si>
  <si>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</si>
  <si>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</si>
  <si>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</si>
  <si>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</si>
  <si>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</si>
  <si>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</si>
  <si>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</si>
  <si>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</si>
  <si>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</si>
  <si>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</si>
  <si>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</si>
  <si>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</si>
  <si>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</si>
  <si>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</si>
  <si>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</si>
  <si>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</si>
  <si>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</si>
  <si>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</si>
  <si>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</si>
  <si>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</si>
  <si>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</si>
  <si>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</si>
  <si>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</si>
  <si>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</si>
  <si>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</si>
  <si>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</si>
  <si>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</si>
  <si>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</si>
  <si>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</si>
  <si>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</si>
  <si>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</si>
  <si>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</si>
  <si>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</si>
  <si>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</si>
  <si>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</si>
  <si>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</si>
  <si>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</si>
  <si>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</si>
  <si>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</si>
  <si>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</si>
  <si>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</si>
  <si>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</si>
  <si>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</si>
  <si>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</si>
  <si>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</si>
  <si>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</si>
  <si>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</si>
  <si>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</si>
  <si>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</si>
  <si>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</si>
  <si>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</si>
  <si>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</si>
  <si>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</si>
  <si>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</si>
  <si>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</si>
  <si>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</si>
  <si>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</si>
  <si>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</si>
  <si>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</si>
  <si>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</si>
  <si>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</si>
  <si>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</si>
  <si>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</si>
  <si>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</si>
  <si>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</si>
  <si>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</si>
  <si>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</si>
  <si>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</si>
  <si>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</si>
  <si>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</si>
  <si>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</si>
  <si>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</si>
  <si>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</si>
  <si>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</si>
  <si>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</si>
  <si>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</si>
  <si>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</si>
  <si>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</si>
  <si>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</si>
  <si>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</si>
  <si>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</si>
  <si>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</si>
  <si>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</si>
  <si>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</si>
  <si>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</si>
  <si>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</si>
  <si>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</si>
  <si>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</si>
  <si>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</si>
  <si>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</si>
  <si>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</si>
  <si>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</si>
  <si>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</si>
  <si>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</si>
  <si>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</si>
  <si>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</si>
  <si>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</si>
  <si>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</si>
  <si>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</si>
  <si>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</si>
  <si>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</si>
  <si>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</si>
  <si>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</si>
  <si>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</si>
  <si>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</si>
  <si>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</si>
  <si>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</si>
  <si>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</si>
  <si>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</si>
  <si>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</si>
  <si>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</si>
  <si>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</si>
  <si>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</si>
  <si>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</si>
  <si>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</si>
  <si>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</si>
  <si>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</si>
  <si>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</si>
  <si>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</si>
  <si>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</si>
  <si>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</si>
  <si>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</si>
  <si>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</si>
  <si>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</si>
  <si>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</si>
  <si>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</si>
  <si>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</si>
  <si>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</si>
  <si>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</si>
  <si>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</si>
  <si>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</si>
  <si>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</si>
  <si>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</si>
  <si>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</si>
  <si>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</si>
  <si>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</si>
  <si>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</si>
  <si>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</si>
  <si>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</si>
  <si>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</si>
  <si>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</si>
  <si>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</si>
  <si>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</si>
  <si>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</si>
  <si>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</si>
  <si>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</si>
  <si>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</si>
  <si>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</si>
  <si>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</si>
  <si>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</si>
  <si>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</si>
  <si>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</si>
  <si>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</si>
  <si>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</si>
  <si>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</si>
  <si>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</si>
  <si>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</si>
  <si>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</si>
  <si>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</si>
  <si>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</si>
  <si>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</si>
  <si>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</si>
  <si>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</si>
  <si>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</si>
  <si>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</si>
  <si>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</si>
  <si>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</si>
  <si>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</si>
  <si>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</si>
  <si>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</si>
  <si>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</si>
  <si>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</si>
  <si>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</si>
  <si>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</si>
  <si>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</si>
  <si>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</si>
  <si>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</si>
  <si>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</si>
  <si>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</si>
  <si>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</si>
  <si>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</si>
  <si>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</si>
  <si>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</si>
  <si>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</si>
  <si>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</si>
  <si>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</si>
  <si>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</si>
  <si>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</si>
  <si>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</si>
  <si>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</si>
  <si>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</si>
  <si>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</si>
  <si>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</si>
  <si>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</si>
  <si>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</si>
  <si>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</si>
  <si>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</si>
  <si>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</si>
  <si>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</si>
  <si>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</si>
  <si>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</si>
  <si>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</si>
  <si>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</si>
  <si>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</si>
  <si>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</si>
  <si>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</si>
  <si>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</si>
  <si>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</si>
  <si>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</si>
  <si>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</si>
  <si>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</si>
  <si>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</si>
  <si>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</si>
  <si>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</si>
  <si>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</si>
  <si>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</si>
  <si>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</si>
  <si>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</si>
  <si>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</si>
  <si>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</si>
  <si>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</si>
  <si>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</si>
  <si>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</si>
  <si>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</si>
  <si>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</si>
  <si>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</si>
  <si>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</si>
  <si>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</si>
  <si>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</si>
  <si>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</si>
  <si>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</si>
  <si>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</si>
  <si>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</si>
  <si>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</si>
  <si>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</si>
  <si>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</si>
  <si>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</si>
  <si>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</si>
  <si>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</si>
  <si>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</si>
  <si>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</si>
  <si>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</si>
  <si>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</si>
  <si>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</si>
  <si>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</si>
  <si>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</si>
  <si>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</si>
  <si>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</si>
  <si>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</si>
  <si>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</si>
  <si>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</si>
  <si>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</si>
  <si>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</si>
  <si>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</si>
  <si>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</si>
  <si>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</si>
  <si>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</si>
  <si>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</si>
  <si>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</si>
  <si>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</si>
  <si>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</si>
  <si>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</si>
  <si>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</si>
  <si>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</si>
  <si>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</si>
  <si>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</si>
  <si>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</si>
  <si>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</si>
  <si>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</si>
  <si>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</si>
  <si>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</si>
  <si>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</si>
  <si>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</si>
  <si>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</si>
  <si>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</si>
  <si>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</si>
  <si>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</si>
  <si>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</si>
  <si>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</si>
  <si>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</si>
  <si>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</si>
  <si>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</si>
  <si>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</si>
  <si>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</si>
  <si>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</si>
  <si>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</si>
  <si>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</si>
  <si>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</si>
  <si>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</si>
  <si>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</si>
  <si>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</si>
  <si>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</si>
  <si>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</si>
  <si>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</si>
  <si>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</si>
  <si>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</si>
  <si>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</si>
  <si>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</si>
  <si>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</si>
  <si>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</si>
  <si>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</si>
  <si>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</si>
  <si>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</si>
  <si>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</si>
  <si>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</si>
  <si>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</si>
  <si>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</si>
  <si>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</si>
  <si>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</si>
  <si>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</si>
  <si>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</si>
  <si>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</si>
  <si>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</si>
  <si>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</si>
  <si>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</si>
  <si>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</si>
  <si>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</si>
  <si>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</si>
  <si>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</si>
  <si>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</si>
  <si>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</si>
  <si>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</si>
  <si>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</si>
  <si>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</si>
  <si>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</si>
  <si>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</si>
  <si>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</si>
  <si>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</si>
  <si>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</si>
  <si>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</si>
  <si>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</si>
  <si>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</si>
  <si>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</si>
  <si>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</si>
  <si>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</si>
  <si>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</si>
  <si>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</si>
  <si>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</si>
  <si>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</si>
  <si>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</si>
  <si>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</si>
  <si>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</si>
  <si>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</si>
  <si>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</si>
  <si>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</si>
  <si>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</si>
  <si>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</si>
  <si>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</si>
  <si>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</si>
  <si>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</si>
  <si>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</si>
  <si>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</si>
  <si>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</si>
  <si>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</si>
  <si>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</si>
  <si>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</si>
  <si>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</si>
  <si>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</si>
  <si>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</si>
  <si>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</si>
  <si>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</si>
  <si>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</si>
  <si>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</si>
  <si>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</si>
  <si>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</si>
  <si>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</si>
  <si>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</si>
  <si>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</si>
  <si>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</si>
  <si>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</si>
  <si>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</si>
  <si>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</si>
  <si>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</si>
  <si>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</si>
  <si>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</si>
  <si>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</si>
  <si>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</si>
  <si>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</si>
  <si>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</si>
  <si>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</si>
  <si>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</si>
  <si>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</si>
  <si>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</si>
  <si>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</si>
  <si>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</si>
  <si>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</si>
  <si>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</si>
  <si>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</si>
  <si>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</si>
  <si>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</si>
  <si>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</si>
  <si>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</si>
  <si>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</si>
  <si>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</si>
  <si>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</si>
  <si>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</si>
  <si>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</si>
  <si>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</si>
  <si>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</si>
  <si>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</si>
  <si>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</si>
  <si>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</si>
  <si>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</si>
  <si>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</si>
  <si>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</si>
  <si>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</si>
  <si>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</si>
  <si>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</si>
  <si>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</si>
  <si>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</si>
  <si>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</si>
  <si>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</si>
  <si>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</si>
  <si>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</si>
  <si>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</si>
  <si>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</si>
  <si>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</si>
  <si>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</si>
  <si>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</si>
  <si>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</si>
  <si>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</si>
  <si>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</si>
  <si>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</si>
  <si>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</si>
  <si>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</si>
  <si>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</si>
  <si>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</si>
  <si>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</si>
  <si>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</si>
  <si>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</si>
  <si>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</si>
  <si>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</si>
  <si>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</si>
  <si>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</si>
  <si>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</si>
  <si>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</si>
  <si>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</si>
  <si>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</si>
  <si>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</si>
  <si>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</si>
  <si>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</si>
  <si>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</si>
  <si>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</si>
  <si>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</si>
  <si>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</si>
  <si>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</si>
  <si>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</si>
  <si>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</si>
  <si>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</si>
  <si>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</si>
  <si>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</si>
  <si>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</si>
  <si>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</si>
  <si>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</si>
  <si>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</si>
  <si>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</si>
  <si>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</si>
  <si>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</si>
  <si>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</si>
  <si>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</si>
  <si>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</si>
  <si>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</si>
  <si>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</si>
  <si>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</si>
  <si>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</si>
  <si>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</si>
  <si>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</si>
  <si>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</si>
  <si>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</si>
  <si>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</si>
  <si>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</si>
  <si>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</si>
  <si>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</si>
  <si>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</si>
  <si>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</si>
  <si>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</si>
  <si>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</si>
  <si>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</si>
  <si>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</si>
  <si>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</si>
  <si>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</si>
  <si>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</si>
  <si>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</si>
  <si>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</si>
  <si>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</si>
  <si>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</si>
  <si>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</si>
  <si>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</si>
  <si>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</si>
  <si>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</si>
  <si>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</si>
  <si>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</si>
  <si>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</si>
  <si>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</si>
  <si>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</si>
  <si>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</si>
  <si>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</si>
  <si>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</si>
  <si>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</si>
  <si>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</si>
  <si>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</si>
  <si>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</si>
  <si>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</si>
  <si>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</si>
  <si>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</si>
  <si>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</si>
  <si>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</si>
  <si>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</si>
  <si>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</si>
  <si>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</si>
  <si>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</si>
  <si>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</si>
  <si>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</si>
  <si>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</si>
  <si>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</si>
  <si>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</si>
  <si>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</si>
  <si>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</si>
  <si>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</si>
  <si>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</si>
  <si>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</si>
  <si>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</si>
  <si>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</si>
  <si>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</si>
  <si>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</si>
  <si>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</si>
  <si>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</si>
  <si>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</si>
  <si>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</si>
  <si>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</si>
  <si>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</si>
  <si>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</si>
  <si>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</si>
  <si>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</si>
  <si>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</si>
  <si>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</si>
  <si>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</si>
  <si>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</si>
  <si>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</si>
  <si>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</si>
  <si>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</si>
  <si>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</si>
  <si>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</si>
  <si>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</si>
  <si>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</si>
  <si>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</si>
  <si>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</si>
  <si>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</si>
  <si>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</si>
  <si>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</si>
  <si>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</si>
  <si>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</si>
  <si>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</si>
  <si>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</si>
  <si>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</si>
  <si>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</si>
  <si>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</si>
  <si>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</si>
  <si>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</si>
  <si>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</si>
  <si>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</si>
  <si>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</si>
  <si>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</si>
  <si>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</si>
  <si>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</si>
  <si>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</si>
  <si>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</si>
  <si>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</si>
  <si>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</si>
  <si>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</si>
  <si>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</si>
  <si>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</si>
  <si>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</si>
  <si>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</si>
  <si>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</si>
  <si>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</si>
  <si>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</si>
  <si>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</si>
  <si>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</si>
  <si>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</si>
  <si>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</si>
  <si>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</si>
  <si>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</si>
  <si>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</si>
  <si>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</si>
  <si>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</si>
  <si>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</si>
  <si>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</si>
  <si>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</si>
  <si>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</si>
  <si>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</si>
  <si>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</si>
  <si>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</si>
  <si>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</si>
  <si>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</si>
  <si>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</si>
  <si>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</si>
  <si>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</si>
  <si>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</si>
  <si>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</si>
  <si>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</si>
  <si>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</si>
  <si>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</si>
  <si>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</si>
  <si>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</si>
  <si>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</si>
  <si>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</si>
  <si>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</si>
  <si>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</si>
  <si>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</si>
  <si>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</si>
  <si>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</si>
  <si>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</si>
  <si>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</si>
  <si>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</si>
  <si>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</si>
  <si>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</si>
  <si>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</si>
  <si>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</si>
  <si>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</si>
  <si>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</si>
  <si>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</si>
  <si>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</si>
  <si>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</si>
  <si>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</si>
  <si>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</si>
  <si>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</si>
  <si>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</si>
  <si>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</si>
  <si>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</si>
  <si>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</si>
  <si>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</si>
  <si>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</si>
  <si>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</si>
  <si>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</si>
  <si>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</si>
  <si>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</si>
  <si>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</si>
  <si>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</si>
  <si>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</si>
  <si>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</si>
  <si>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</si>
  <si>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</si>
  <si>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</si>
  <si>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</si>
  <si>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</si>
  <si>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</si>
  <si>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</si>
  <si>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</si>
  <si>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</si>
  <si>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</si>
  <si>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</si>
  <si>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</si>
  <si>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</si>
  <si>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</si>
  <si>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</si>
  <si>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</si>
  <si>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</si>
  <si>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</si>
  <si>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</si>
  <si>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</si>
  <si>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</si>
  <si>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</si>
  <si>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</si>
  <si>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</si>
  <si>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</si>
  <si>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</si>
  <si>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</si>
  <si>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</si>
  <si>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</si>
  <si>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</si>
  <si>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</si>
  <si>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</si>
  <si>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</si>
  <si>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</si>
  <si>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</si>
  <si>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</si>
  <si>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</si>
  <si>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</si>
  <si>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</si>
  <si>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</si>
  <si>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</si>
  <si>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</si>
  <si>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</si>
  <si>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</si>
  <si>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</si>
  <si>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</si>
  <si>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</si>
  <si>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</si>
  <si>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</si>
  <si>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</si>
  <si>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</si>
  <si>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</si>
  <si>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</si>
  <si>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</si>
  <si>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</si>
  <si>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</si>
  <si>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</si>
  <si>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</si>
  <si>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</si>
  <si>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</si>
  <si>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</si>
  <si>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</si>
  <si>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</si>
  <si>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</si>
  <si>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</si>
  <si>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</si>
  <si>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</si>
  <si>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</si>
  <si>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</si>
  <si>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</si>
  <si>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</si>
  <si>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</si>
  <si>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</si>
  <si>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</si>
  <si>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</si>
  <si>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</si>
  <si>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</si>
  <si>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</si>
  <si>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</si>
  <si>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</si>
  <si>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</si>
  <si>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</si>
  <si>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</si>
  <si>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</si>
  <si>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</si>
  <si>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</si>
  <si>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</si>
  <si>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</si>
  <si>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</si>
  <si>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</si>
  <si>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</si>
  <si>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</si>
  <si>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</si>
  <si>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</si>
  <si>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</si>
  <si>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</si>
  <si>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</si>
  <si>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</si>
  <si>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</si>
  <si>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</si>
  <si>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</si>
  <si>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</si>
  <si>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</si>
  <si>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</si>
  <si>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</si>
  <si>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</si>
  <si>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</si>
  <si>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</si>
  <si>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</si>
  <si>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</si>
  <si>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</si>
  <si>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</si>
  <si>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</si>
  <si>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</si>
  <si>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</si>
  <si>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</si>
  <si>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</si>
  <si>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</si>
  <si>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</si>
  <si>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</si>
  <si>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</si>
  <si>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</si>
  <si>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</si>
  <si>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</si>
  <si>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</si>
  <si>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</si>
  <si>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</si>
  <si>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</si>
  <si>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</si>
  <si>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</si>
  <si>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</si>
  <si>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</si>
  <si>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</si>
  <si>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</si>
  <si>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</si>
  <si>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</si>
  <si>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</si>
  <si>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</si>
  <si>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</si>
  <si>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</si>
  <si>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</si>
  <si>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</si>
  <si>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</si>
  <si>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</si>
  <si>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</si>
  <si>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</si>
  <si>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</si>
  <si>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</si>
  <si>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</si>
  <si>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</si>
  <si>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</si>
  <si>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</si>
  <si>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</si>
  <si>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</si>
  <si>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</si>
  <si>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</si>
  <si>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</si>
  <si>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</si>
  <si>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</si>
  <si>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</si>
  <si>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</si>
  <si>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</si>
  <si>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</si>
  <si>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</si>
  <si>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</si>
  <si>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</si>
  <si>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</si>
  <si>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</si>
  <si>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</si>
  <si>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</si>
  <si>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</si>
  <si>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</si>
  <si>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</si>
  <si>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</si>
  <si>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</si>
  <si>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</si>
  <si>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</si>
  <si>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</si>
  <si>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</si>
  <si>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</si>
  <si>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</si>
  <si>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</si>
  <si>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</si>
  <si>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</si>
  <si>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</si>
  <si>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</si>
  <si>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</si>
  <si>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</si>
  <si>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</si>
  <si>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</si>
  <si>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</si>
  <si>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</si>
  <si>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</si>
  <si>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</si>
  <si>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</si>
  <si>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</si>
  <si>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</si>
  <si>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</si>
  <si>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</si>
  <si>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</si>
  <si>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</si>
  <si>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</si>
  <si>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</si>
  <si>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</si>
  <si>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</si>
  <si>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</si>
  <si>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</si>
  <si>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</si>
  <si>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</si>
  <si>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</si>
  <si>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</si>
  <si>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</si>
  <si>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</si>
  <si>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</si>
  <si>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</si>
  <si>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</si>
  <si>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</si>
  <si>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</si>
  <si>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</si>
  <si>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</si>
  <si>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</si>
  <si>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</si>
  <si>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</si>
  <si>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</si>
  <si>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</si>
  <si>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</si>
  <si>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</si>
  <si>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</si>
  <si>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</si>
  <si>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</si>
  <si>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</si>
  <si>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</si>
  <si>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</si>
  <si>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</si>
  <si>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</si>
  <si>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</si>
  <si>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</si>
  <si>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</si>
  <si>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</si>
  <si>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</si>
  <si>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</si>
  <si>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</si>
  <si>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</si>
  <si>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</si>
  <si>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</si>
  <si>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</si>
  <si>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</si>
  <si>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</si>
  <si>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</si>
  <si>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</si>
  <si>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</si>
  <si>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</si>
  <si>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</si>
  <si>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</si>
  <si>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</si>
  <si>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</si>
  <si>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</si>
  <si>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</si>
  <si>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</si>
  <si>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</si>
  <si>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</si>
  <si>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</si>
  <si>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</si>
  <si>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</si>
  <si>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</si>
  <si>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</si>
  <si>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</si>
  <si>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</si>
  <si>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</si>
  <si>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</si>
  <si>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</si>
  <si>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</si>
  <si>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</si>
  <si>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</si>
  <si>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</si>
  <si>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</si>
  <si>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</si>
  <si>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</si>
  <si>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</si>
  <si>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</si>
  <si>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</si>
  <si>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</si>
  <si>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</si>
  <si>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</si>
  <si>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</si>
  <si>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</si>
  <si>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</si>
  <si>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</si>
  <si>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</si>
  <si>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</si>
  <si>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</si>
  <si>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</si>
  <si>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</si>
  <si>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</si>
  <si>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</si>
  <si>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</si>
  <si>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</si>
  <si>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</si>
  <si>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</si>
  <si>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</si>
  <si>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</si>
  <si>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</si>
  <si>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</si>
  <si>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</si>
  <si>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</si>
  <si>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</si>
  <si>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</si>
  <si>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</si>
  <si>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</si>
  <si>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</si>
  <si>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</si>
  <si>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</si>
  <si>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</si>
  <si>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</si>
  <si>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</si>
  <si>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</si>
  <si>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</si>
  <si>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</si>
  <si>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</si>
  <si>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</si>
  <si>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</si>
  <si>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</si>
  <si>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</si>
  <si>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</si>
  <si>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</si>
  <si>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</si>
  <si>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</si>
  <si>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</si>
  <si>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</si>
  <si>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</si>
  <si>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</si>
  <si>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</si>
  <si>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</si>
  <si>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</si>
  <si>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</si>
  <si>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</si>
  <si>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</si>
  <si>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</si>
  <si>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</si>
  <si>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</si>
  <si>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</si>
  <si>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</si>
  <si>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</si>
  <si>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</si>
  <si>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</si>
  <si>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</si>
  <si>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</si>
  <si>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</si>
  <si>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</si>
  <si>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</si>
  <si>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</si>
  <si>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</si>
  <si>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</si>
  <si>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</si>
  <si>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</si>
  <si>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</si>
  <si>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</si>
  <si>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</si>
  <si>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</si>
  <si>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</si>
  <si>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</si>
  <si>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</si>
  <si>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</si>
  <si>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</si>
  <si>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</si>
  <si>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</si>
  <si>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</si>
  <si>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</si>
  <si>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</si>
  <si>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</si>
  <si>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</si>
  <si>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</si>
  <si>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</si>
  <si>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</si>
  <si>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</si>
  <si>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</si>
  <si>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</si>
  <si>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</si>
  <si>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</si>
  <si>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</si>
  <si>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</si>
  <si>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</si>
  <si>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</si>
  <si>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</si>
  <si>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</si>
  <si>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</si>
  <si>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</si>
  <si>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</si>
  <si>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</si>
  <si>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</si>
  <si>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</si>
  <si>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</si>
  <si>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</si>
  <si>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</si>
  <si>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</si>
  <si>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</si>
  <si>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</si>
  <si>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</si>
  <si>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</si>
  <si>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</si>
  <si>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</si>
  <si>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</si>
  <si>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</si>
  <si>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</si>
  <si>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</si>
  <si>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</si>
  <si>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</si>
  <si>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</si>
  <si>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</si>
  <si>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</si>
  <si>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</si>
  <si>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</si>
  <si>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</si>
  <si>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</si>
  <si>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</si>
  <si>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</si>
  <si>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</si>
  <si>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</si>
  <si>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</si>
  <si>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</si>
  <si>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</si>
  <si>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</si>
  <si>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</si>
  <si>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</si>
  <si>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</si>
  <si>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</si>
  <si>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</si>
  <si>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</si>
  <si>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</si>
  <si>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</si>
  <si>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</si>
  <si>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</si>
  <si>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</si>
  <si>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</si>
  <si>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</si>
  <si>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</si>
  <si>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</si>
  <si>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</si>
  <si>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</si>
  <si>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</si>
  <si>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</si>
  <si>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</si>
  <si>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</si>
  <si>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</si>
  <si>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</si>
  <si>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</si>
  <si>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</si>
  <si>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</si>
  <si>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</si>
  <si>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</si>
  <si>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</si>
  <si>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</si>
  <si>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</si>
  <si>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</si>
  <si>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</si>
  <si>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</si>
  <si>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</si>
  <si>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</si>
  <si>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</si>
  <si>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</si>
  <si>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</si>
  <si>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</si>
  <si>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</si>
  <si>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</si>
  <si>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</si>
  <si>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</si>
  <si>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</si>
  <si>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</si>
  <si>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</si>
  <si>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</si>
  <si>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</si>
  <si>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</si>
  <si>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</si>
  <si>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</si>
  <si>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</si>
  <si>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</si>
  <si>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</si>
  <si>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</si>
  <si>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</si>
  <si>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</si>
  <si>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</si>
  <si>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</si>
  <si>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</si>
  <si>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</si>
  <si>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</si>
  <si>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</si>
  <si>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</si>
  <si>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</si>
  <si>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</si>
  <si>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</si>
  <si>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</si>
  <si>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</si>
  <si>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</si>
  <si>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</si>
  <si>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</si>
  <si>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</si>
  <si>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</si>
  <si>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</si>
  <si>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</si>
  <si>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</si>
  <si>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</si>
  <si>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</si>
  <si>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</si>
  <si>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</si>
  <si>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</si>
  <si>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</si>
  <si>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</si>
  <si>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</si>
  <si>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</si>
  <si>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</si>
  <si>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</si>
  <si>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</si>
  <si>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</si>
  <si>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</si>
  <si>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</si>
  <si>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</si>
  <si>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</si>
  <si>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</si>
  <si>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</si>
  <si>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</si>
  <si>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</si>
  <si>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</si>
  <si>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</si>
  <si>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</si>
  <si>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</si>
  <si>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</si>
  <si>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</si>
  <si>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</si>
  <si>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</si>
  <si>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</si>
  <si>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</si>
  <si>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</si>
  <si>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</si>
  <si>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</si>
  <si>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</si>
  <si>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</si>
  <si>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</si>
  <si>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</si>
  <si>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</si>
  <si>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</si>
  <si>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</si>
  <si>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</si>
  <si>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</si>
  <si>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</si>
  <si>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</si>
  <si>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</si>
  <si>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</si>
  <si>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</si>
  <si>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</si>
  <si>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</si>
  <si>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</si>
  <si>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</si>
  <si>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</si>
  <si>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</si>
  <si>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</si>
  <si>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</si>
  <si>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</si>
  <si>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</si>
  <si>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</si>
  <si>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</si>
  <si>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</si>
  <si>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</si>
  <si>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</si>
  <si>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</si>
  <si>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</si>
  <si>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</si>
  <si>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</si>
  <si>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</si>
  <si>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</si>
  <si>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</si>
  <si>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</si>
  <si>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</si>
  <si>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</si>
  <si>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</si>
  <si>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</si>
  <si>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</si>
  <si>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</si>
  <si>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</si>
  <si>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</si>
  <si>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</si>
  <si>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</si>
  <si>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</si>
  <si>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</si>
  <si>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</si>
  <si>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</si>
  <si>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</si>
  <si>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</si>
  <si>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</si>
  <si>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</si>
  <si>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</si>
  <si>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</si>
  <si>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</si>
  <si>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</si>
  <si>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</si>
  <si>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</si>
  <si>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</si>
  <si>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</si>
  <si>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</si>
  <si>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</si>
  <si>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</si>
  <si>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</si>
  <si>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</si>
  <si>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</si>
  <si>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</si>
  <si>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</si>
  <si>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</si>
  <si>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</si>
  <si>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</si>
  <si>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</si>
  <si>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</si>
  <si>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</si>
  <si>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</si>
  <si>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</si>
  <si>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</si>
  <si>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</si>
  <si>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</si>
  <si>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</si>
  <si>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</si>
  <si>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</si>
  <si>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</si>
  <si>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</si>
  <si>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</si>
  <si>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</si>
  <si>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</si>
  <si>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</si>
  <si>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</si>
  <si>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</si>
  <si>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</si>
  <si>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</si>
  <si>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</si>
  <si>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</si>
  <si>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</si>
  <si>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</si>
  <si>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</si>
  <si>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</si>
  <si>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</si>
  <si>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</si>
  <si>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</si>
  <si>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</si>
  <si>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</si>
  <si>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</si>
  <si>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</si>
  <si>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</si>
  <si>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</si>
  <si>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</si>
  <si>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</si>
  <si>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</si>
  <si>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</si>
  <si>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</si>
  <si>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</si>
  <si>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</si>
  <si>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</si>
  <si>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</si>
  <si>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</si>
  <si>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</si>
  <si>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</si>
  <si>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</si>
  <si>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</si>
  <si>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</si>
  <si>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</si>
  <si>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</si>
  <si>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</si>
  <si>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</si>
  <si>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</si>
  <si>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</si>
  <si>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</si>
  <si>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</si>
  <si>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</si>
  <si>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</si>
  <si>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</si>
  <si>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</si>
  <si>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</si>
  <si>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</si>
  <si>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</si>
  <si>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</si>
  <si>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</si>
  <si>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</si>
  <si>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</si>
  <si>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</si>
  <si>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</si>
  <si>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</si>
  <si>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</si>
  <si>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</si>
  <si>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</si>
  <si>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</si>
  <si>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</si>
  <si>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</si>
  <si>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</si>
  <si>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</si>
  <si>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</si>
  <si>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</si>
  <si>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</si>
  <si>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</si>
  <si>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</si>
  <si>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</si>
  <si>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</si>
  <si>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</si>
  <si>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</si>
  <si>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</si>
  <si>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</si>
  <si>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</si>
  <si>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</si>
  <si>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</si>
  <si>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</si>
  <si>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</si>
  <si>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</si>
  <si>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</si>
  <si>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</si>
  <si>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</si>
  <si>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</si>
  <si>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</si>
  <si>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</si>
  <si>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</si>
  <si>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</si>
  <si>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</si>
  <si>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</si>
  <si>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</si>
  <si>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</si>
  <si>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</si>
  <si>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</si>
  <si>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</si>
  <si>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</si>
  <si>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</si>
  <si>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</si>
  <si>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</si>
  <si>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</si>
  <si>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</si>
  <si>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</si>
  <si>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</si>
  <si>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</si>
  <si>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</si>
  <si>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</si>
  <si>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</si>
  <si>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</si>
  <si>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</si>
  <si>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</si>
  <si>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</si>
  <si>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</si>
  <si>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</si>
  <si>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</si>
  <si>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</si>
  <si>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</si>
  <si>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</si>
  <si>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</si>
  <si>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</si>
  <si>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</si>
  <si>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</si>
  <si>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</si>
  <si>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</si>
  <si>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</si>
  <si>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</si>
  <si>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</si>
  <si>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</si>
  <si>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</si>
  <si>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</si>
  <si>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</si>
  <si>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</si>
  <si>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</si>
  <si>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</si>
  <si>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</si>
  <si>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</si>
  <si>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</si>
  <si>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</si>
  <si>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</si>
  <si>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</si>
  <si>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</si>
  <si>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</si>
  <si>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</si>
  <si>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</si>
  <si>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</si>
  <si>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</si>
  <si>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</si>
  <si>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</si>
  <si>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</si>
  <si>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</si>
  <si>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</si>
  <si>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</si>
  <si>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</si>
  <si>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</si>
  <si>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</si>
  <si>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</si>
  <si>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</si>
  <si>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</si>
  <si>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</si>
  <si>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</si>
  <si>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</si>
  <si>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</si>
  <si>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</si>
  <si>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</si>
  <si>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</si>
  <si>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</si>
  <si>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</si>
  <si>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</si>
  <si>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</si>
  <si>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</si>
  <si>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</si>
  <si>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</si>
  <si>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</si>
  <si>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</si>
  <si>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</si>
  <si>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</si>
  <si>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</si>
  <si>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</si>
  <si>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</si>
  <si>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</si>
  <si>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</si>
  <si>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</si>
  <si>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</si>
  <si>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</si>
  <si>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</si>
  <si>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</si>
  <si>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</si>
  <si>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</si>
  <si>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</si>
  <si>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</si>
  <si>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</si>
  <si>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</si>
  <si>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</si>
  <si>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</si>
  <si>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</si>
  <si>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</si>
  <si>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</si>
  <si>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</si>
  <si>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</si>
  <si>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</si>
  <si>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</si>
  <si>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</si>
  <si>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</si>
  <si>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</si>
  <si>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</si>
  <si>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</si>
  <si>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</si>
  <si>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</si>
  <si>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</si>
  <si>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</si>
  <si>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</si>
  <si>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</si>
  <si>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</si>
  <si>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</si>
  <si>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</si>
  <si>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</si>
  <si>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</si>
  <si>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</si>
  <si>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</si>
  <si>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</si>
  <si>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</si>
  <si>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</si>
  <si>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</si>
  <si>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</si>
  <si>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</si>
  <si>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</si>
  <si>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</si>
  <si>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</si>
  <si>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</si>
  <si>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</si>
  <si>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</si>
  <si>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</si>
  <si>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</si>
  <si>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</si>
  <si>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</si>
  <si>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</si>
  <si>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</si>
  <si>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</si>
  <si>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</si>
  <si>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</si>
  <si>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</si>
  <si>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</si>
  <si>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</si>
  <si>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</si>
  <si>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</si>
  <si>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</si>
  <si>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</si>
  <si>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</si>
  <si>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</si>
  <si>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</si>
  <si>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</si>
  <si>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</si>
  <si>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</si>
  <si>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</si>
  <si>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</si>
  <si>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</si>
  <si>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</si>
  <si>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</si>
  <si>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</si>
  <si>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</si>
  <si>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</si>
  <si>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</si>
  <si>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</si>
  <si>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</si>
  <si>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</si>
  <si>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</si>
  <si>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</si>
  <si>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</si>
  <si>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</si>
  <si>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</si>
  <si>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</si>
  <si>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</si>
  <si>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</si>
  <si>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</si>
  <si>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</si>
  <si>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</si>
  <si>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</si>
  <si>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</si>
  <si>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</si>
  <si>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</si>
  <si>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</si>
  <si>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</si>
  <si>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</si>
  <si>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</si>
  <si>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</si>
  <si>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</si>
  <si>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</si>
  <si>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</si>
  <si>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</si>
  <si>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</si>
  <si>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</si>
  <si>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</si>
  <si>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</si>
  <si>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</si>
  <si>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</si>
  <si>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</si>
  <si>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</si>
  <si>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</si>
  <si>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</si>
  <si>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</si>
  <si>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</si>
  <si>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</si>
  <si>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</si>
  <si>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</si>
  <si>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</si>
  <si>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</si>
  <si>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</si>
  <si>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</si>
  <si>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</si>
  <si>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</si>
  <si>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</si>
  <si>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</si>
  <si>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</si>
  <si>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</si>
  <si>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</si>
  <si>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</si>
  <si>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</si>
  <si>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</si>
  <si>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</si>
  <si>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</si>
  <si>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</si>
  <si>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</si>
  <si>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</si>
  <si>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</si>
  <si>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</si>
  <si>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</si>
  <si>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</si>
  <si>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</si>
  <si>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</si>
  <si>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</si>
  <si>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</si>
  <si>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</si>
  <si>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</si>
  <si>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</si>
  <si>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</si>
  <si>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</si>
  <si>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</si>
  <si>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</si>
  <si>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</si>
  <si>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</si>
  <si>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</si>
  <si>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</si>
  <si>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</si>
  <si>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</si>
  <si>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</si>
  <si>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</si>
  <si>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</si>
  <si>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</si>
  <si>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</si>
  <si>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</si>
  <si>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</si>
  <si>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</si>
  <si>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</si>
  <si>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</si>
  <si>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</si>
  <si>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</si>
  <si>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</si>
  <si>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</si>
  <si>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</si>
  <si>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</si>
  <si>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</si>
  <si>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</si>
  <si>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</si>
  <si>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</si>
  <si>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</si>
  <si>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</si>
  <si>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</si>
  <si>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</si>
  <si>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</si>
  <si>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</si>
  <si>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</si>
  <si>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</si>
  <si>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</si>
  <si>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</si>
  <si>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</si>
  <si>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</si>
  <si>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</si>
  <si>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</si>
  <si>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</si>
  <si>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</si>
  <si>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</si>
  <si>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</si>
  <si>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</si>
  <si>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</si>
  <si>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</si>
  <si>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</si>
  <si>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</si>
  <si>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</si>
  <si>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</si>
  <si>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</si>
  <si>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</si>
  <si>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</si>
  <si>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</si>
  <si>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</si>
  <si>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</si>
  <si>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</si>
  <si>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</si>
  <si>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</si>
  <si>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</si>
  <si>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</si>
  <si>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</si>
  <si>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</si>
  <si>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</si>
  <si>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</si>
  <si>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</si>
  <si>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</si>
  <si>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</si>
  <si>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</si>
  <si>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</si>
  <si>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</si>
  <si>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</si>
  <si>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</si>
  <si>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</si>
  <si>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</si>
  <si>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</si>
  <si>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</si>
  <si>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</si>
  <si>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</si>
  <si>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</si>
  <si>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</si>
  <si>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</si>
  <si>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</si>
  <si>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</si>
  <si>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</si>
  <si>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</si>
  <si>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</si>
  <si>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</si>
  <si>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</si>
  <si>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</si>
  <si>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</si>
  <si>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</si>
  <si>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</si>
  <si>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</si>
  <si>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</si>
  <si>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</si>
  <si>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</si>
  <si>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</si>
  <si>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</si>
  <si>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</si>
  <si>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</si>
  <si>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</si>
  <si>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</si>
  <si>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</si>
  <si>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</si>
  <si>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</si>
  <si>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</si>
  <si>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</si>
  <si>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</si>
  <si>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</si>
  <si>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</si>
  <si>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</si>
  <si>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</si>
  <si>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</si>
  <si>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</si>
  <si>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</si>
  <si>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</si>
  <si>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</si>
  <si>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</si>
  <si>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</si>
  <si>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</si>
  <si>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</si>
  <si>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</si>
  <si>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</si>
  <si>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</si>
  <si>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</si>
  <si>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</si>
  <si>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</si>
  <si>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</si>
  <si>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</si>
  <si>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</si>
  <si>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</si>
  <si>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</si>
  <si>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</si>
  <si>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</si>
  <si>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</si>
  <si>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</si>
  <si>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</si>
  <si>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</si>
  <si>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</si>
  <si>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</si>
  <si>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</si>
  <si>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</si>
  <si>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</si>
  <si>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</si>
  <si>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</si>
  <si>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</si>
  <si>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</si>
  <si>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</si>
  <si>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</si>
  <si>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</si>
  <si>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</si>
  <si>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</si>
  <si>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</si>
  <si>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</si>
  <si>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</si>
  <si>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</si>
  <si>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</si>
  <si>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</si>
  <si>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</si>
  <si>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</si>
  <si>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</si>
  <si>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</si>
  <si>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</si>
  <si>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</si>
  <si>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</si>
  <si>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</si>
  <si>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</si>
  <si>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</si>
  <si>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</si>
  <si>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</si>
  <si>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</si>
  <si>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</si>
  <si>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</si>
  <si>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</si>
  <si>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</si>
  <si>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</si>
  <si>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</si>
  <si>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</si>
  <si>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</si>
  <si>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</si>
  <si>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</si>
  <si>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</si>
  <si>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</si>
  <si>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</si>
  <si>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</si>
  <si>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</si>
  <si>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</si>
  <si>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</si>
  <si>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</si>
  <si>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</si>
  <si>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</si>
  <si>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</si>
  <si>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</si>
  <si>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</si>
  <si>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</si>
  <si>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</si>
  <si>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</si>
  <si>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</si>
  <si>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</si>
  <si>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</si>
  <si>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</si>
  <si>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</si>
  <si>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</si>
  <si>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</si>
  <si>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</si>
  <si>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</si>
  <si>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</si>
  <si>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</si>
  <si>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</si>
  <si>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</si>
  <si>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</si>
  <si>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</si>
  <si>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</si>
  <si>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</si>
  <si>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</si>
  <si>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</si>
  <si>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</si>
  <si>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</si>
  <si>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</si>
  <si>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</si>
  <si>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</si>
  <si>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</si>
  <si>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</si>
  <si>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</si>
  <si>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</si>
  <si>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</si>
  <si>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</si>
  <si>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</si>
  <si>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</si>
  <si>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</si>
  <si>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</si>
  <si>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</si>
  <si>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</si>
  <si>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</si>
  <si>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</si>
  <si>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</si>
  <si>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</si>
  <si>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</si>
  <si>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</si>
  <si>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</si>
  <si>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</si>
  <si>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</si>
  <si>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</si>
  <si>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</si>
  <si>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</si>
  <si>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</si>
  <si>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</si>
  <si>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</si>
  <si>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</si>
  <si>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</si>
  <si>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</si>
  <si>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</si>
  <si>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</si>
  <si>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</si>
  <si>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</si>
  <si>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</si>
  <si>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</si>
  <si>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</si>
  <si>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</si>
  <si>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</si>
  <si>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</si>
  <si>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</si>
  <si>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</si>
  <si>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</si>
  <si>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</si>
  <si>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</si>
  <si>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</si>
  <si>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</si>
  <si>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</si>
  <si>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</si>
  <si>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</si>
  <si>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</si>
  <si>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</si>
  <si>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</si>
  <si>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</si>
  <si>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</si>
  <si>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</si>
  <si>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</si>
  <si>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</si>
  <si>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</si>
  <si>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</si>
  <si>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</si>
  <si>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</si>
  <si>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</si>
  <si>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</si>
  <si>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</si>
  <si>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</si>
  <si>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</si>
  <si>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</si>
  <si>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</si>
  <si>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</si>
  <si>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</si>
  <si>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</si>
  <si>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</si>
  <si>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</si>
  <si>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</si>
  <si>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</si>
  <si>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</si>
  <si>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</si>
  <si>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</si>
  <si>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</si>
  <si>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</si>
  <si>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</si>
  <si>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</si>
  <si>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</si>
  <si>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</si>
  <si>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</si>
  <si>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</si>
  <si>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</si>
  <si>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</si>
  <si>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</si>
  <si>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</si>
  <si>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</si>
  <si>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</si>
  <si>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</si>
  <si>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</si>
  <si>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</si>
  <si>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</si>
  <si>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</si>
  <si>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</si>
  <si>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</si>
  <si>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</si>
  <si>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</si>
  <si>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</si>
  <si>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</si>
  <si>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</si>
  <si>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</si>
  <si>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</si>
  <si>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</si>
  <si>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</si>
  <si>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</si>
  <si>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</si>
  <si>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</si>
  <si>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</si>
  <si>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</si>
  <si>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</si>
  <si>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</si>
  <si>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</si>
  <si>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</si>
  <si>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</si>
  <si>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</si>
  <si>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</si>
  <si>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</si>
  <si>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</si>
  <si>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</si>
  <si>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</si>
  <si>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</si>
  <si>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</si>
  <si>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</si>
  <si>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</si>
  <si>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</si>
  <si>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</si>
  <si>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</si>
  <si>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</si>
  <si>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</si>
  <si>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</si>
  <si>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</si>
  <si>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</si>
  <si>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</si>
  <si>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</si>
  <si>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</si>
  <si>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</si>
  <si>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</si>
  <si>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</si>
  <si>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</si>
  <si>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</si>
  <si>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</si>
  <si>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</si>
  <si>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</si>
  <si>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</si>
  <si>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</si>
  <si>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</si>
  <si>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</si>
  <si>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</si>
  <si>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</si>
  <si>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</si>
  <si>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</si>
  <si>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</si>
  <si>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</si>
  <si>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</si>
  <si>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</si>
  <si>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</si>
  <si>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</si>
  <si>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</si>
  <si>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</si>
  <si>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</si>
  <si>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</si>
  <si>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</si>
  <si>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</si>
  <si>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</si>
  <si>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</si>
  <si>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</si>
  <si>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</si>
  <si>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</si>
  <si>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</si>
  <si>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</si>
  <si>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</si>
  <si>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</si>
  <si>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</si>
  <si>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</si>
  <si>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</si>
  <si>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</si>
  <si>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</si>
  <si>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</si>
  <si>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</si>
  <si>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</si>
  <si>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</si>
  <si>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</si>
  <si>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</si>
  <si>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</si>
  <si>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</si>
  <si>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</si>
  <si>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</si>
  <si>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</si>
  <si>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</si>
  <si>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</si>
  <si>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</si>
  <si>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</si>
  <si>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</si>
  <si>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</si>
  <si>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</si>
  <si>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</si>
  <si>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</si>
  <si>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</si>
  <si>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</si>
  <si>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</si>
  <si>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</si>
  <si>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</si>
  <si>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</si>
  <si>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</si>
  <si>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</si>
  <si>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</si>
  <si>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</si>
  <si>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</si>
  <si>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</si>
  <si>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</si>
  <si>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</si>
  <si>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</si>
  <si>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</si>
  <si>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</si>
  <si>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</si>
  <si>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</si>
  <si>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</si>
  <si>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</si>
  <si>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</si>
  <si>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</si>
  <si>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</si>
  <si>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</si>
  <si>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</si>
  <si>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</si>
  <si>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</si>
  <si>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</si>
  <si>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</si>
  <si>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</si>
  <si>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</si>
  <si>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</si>
  <si>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</si>
  <si>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</si>
  <si>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</si>
  <si>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</si>
  <si>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</si>
  <si>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</si>
  <si>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</si>
  <si>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</si>
  <si>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</si>
  <si>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</si>
  <si>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</si>
  <si>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</si>
  <si>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</si>
  <si>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</si>
  <si>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</si>
  <si>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</si>
  <si>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</si>
  <si>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</si>
  <si>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</si>
  <si>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</si>
  <si>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</si>
  <si>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</si>
  <si>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</si>
  <si>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</si>
  <si>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</si>
  <si>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</si>
  <si>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</si>
  <si>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</si>
  <si>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</si>
  <si>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</si>
  <si>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</si>
  <si>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</si>
  <si>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</si>
  <si>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</si>
  <si>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</si>
  <si>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</si>
  <si>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</si>
  <si>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</si>
  <si>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</si>
  <si>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</si>
  <si>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</si>
  <si>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</si>
  <si>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</si>
  <si>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</si>
  <si>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</si>
  <si>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</si>
  <si>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</si>
  <si>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</si>
  <si>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</si>
  <si>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</si>
  <si>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</si>
  <si>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</si>
  <si>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</si>
  <si>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</si>
  <si>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</si>
  <si>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</si>
  <si>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</si>
  <si>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</si>
  <si>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</si>
  <si>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</si>
  <si>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</si>
  <si>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</si>
  <si>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</si>
  <si>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</si>
  <si>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</si>
  <si>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</si>
  <si>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</si>
  <si>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</si>
  <si>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</si>
  <si>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</si>
  <si>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</si>
  <si>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</si>
  <si>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</si>
  <si>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</si>
  <si>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</si>
  <si>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</si>
  <si>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</si>
  <si>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</si>
  <si>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</si>
  <si>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</si>
  <si>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</si>
  <si>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</si>
  <si>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</si>
  <si>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</si>
  <si>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</si>
  <si>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</si>
  <si>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</si>
  <si>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</si>
  <si>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</si>
  <si>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</si>
  <si>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</si>
  <si>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</si>
  <si>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</si>
  <si>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</si>
  <si>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</si>
  <si>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</si>
  <si>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</si>
  <si>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</si>
  <si>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</si>
  <si>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</si>
  <si>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</si>
  <si>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</si>
  <si>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</si>
  <si>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</si>
  <si>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</si>
  <si>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</si>
  <si>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</si>
  <si>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</si>
  <si>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</si>
  <si>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</si>
  <si>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</si>
  <si>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</si>
  <si>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</si>
  <si>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</si>
  <si>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</si>
  <si>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</si>
  <si>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</si>
  <si>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</si>
  <si>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</si>
  <si>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</si>
  <si>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</si>
  <si>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</si>
  <si>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</si>
  <si>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</si>
  <si>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</si>
  <si>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</si>
  <si>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</si>
  <si>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</si>
  <si>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</si>
  <si>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</si>
  <si>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</si>
  <si>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</si>
  <si>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</si>
  <si>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</si>
  <si>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</si>
  <si>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</si>
  <si>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</si>
  <si>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</si>
  <si>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</si>
  <si>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</si>
  <si>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</si>
  <si>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</si>
  <si>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</si>
  <si>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</si>
  <si>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</si>
  <si>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</si>
  <si>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</si>
  <si>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</si>
  <si>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</si>
  <si>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</si>
  <si>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</si>
  <si>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</si>
  <si>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</si>
  <si>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</si>
  <si>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</si>
  <si>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</si>
  <si>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</si>
  <si>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</si>
  <si>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</si>
  <si>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</si>
  <si>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</si>
  <si>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</si>
  <si>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</si>
  <si>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</si>
  <si>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</si>
  <si>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</si>
  <si>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</si>
  <si>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</si>
  <si>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</si>
  <si>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</si>
  <si>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</si>
  <si>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</si>
  <si>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</si>
  <si>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</si>
  <si>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</si>
  <si>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</si>
  <si>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</si>
  <si>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</si>
  <si>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</si>
  <si>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</si>
  <si>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</si>
  <si>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</si>
  <si>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</si>
  <si>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</si>
  <si>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</si>
  <si>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</si>
  <si>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</si>
  <si>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</si>
  <si>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</si>
  <si>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</si>
  <si>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</si>
  <si>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</si>
  <si>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</si>
  <si>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</si>
  <si>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</si>
  <si>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</si>
  <si>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</si>
  <si>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</si>
  <si>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</si>
  <si>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</si>
  <si>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</si>
  <si>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</si>
  <si>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</si>
  <si>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</si>
  <si>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</si>
  <si>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</si>
  <si>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</si>
  <si>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</si>
  <si>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</si>
  <si>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</si>
  <si>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</si>
  <si>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</si>
  <si>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</si>
  <si>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</si>
  <si>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</si>
  <si>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</si>
  <si>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</si>
  <si>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</si>
  <si>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</si>
  <si>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</si>
  <si>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</si>
  <si>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</si>
  <si>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</si>
  <si>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</si>
  <si>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</si>
  <si>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</si>
  <si>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</si>
  <si>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</si>
  <si>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</si>
  <si>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</si>
  <si>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</si>
  <si>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</si>
  <si>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</si>
  <si>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</si>
  <si>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</si>
  <si>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</si>
  <si>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</si>
  <si>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</si>
  <si>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</si>
  <si>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</si>
  <si>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</si>
  <si>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</si>
  <si>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</si>
  <si>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</si>
  <si>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</si>
  <si>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</si>
  <si>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</si>
  <si>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</si>
  <si>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</si>
  <si>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</si>
  <si>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</si>
  <si>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</si>
  <si>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</si>
  <si>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</si>
  <si>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</si>
  <si>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</si>
  <si>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</si>
  <si>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</si>
  <si>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</si>
  <si>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</si>
  <si>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</si>
  <si>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</si>
  <si>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</si>
  <si>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</si>
  <si>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</si>
  <si>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</si>
  <si>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</si>
  <si>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</si>
  <si>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</si>
  <si>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</si>
  <si>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</si>
  <si>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</si>
  <si>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</si>
  <si>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</si>
  <si>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</si>
  <si>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</si>
  <si>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</si>
  <si>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</si>
  <si>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</si>
  <si>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</si>
  <si>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</si>
  <si>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</si>
  <si>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</si>
  <si>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</si>
  <si>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</si>
  <si>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</si>
  <si>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</si>
  <si>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</si>
  <si>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</si>
  <si>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</si>
  <si>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</si>
  <si>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</si>
  <si>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</si>
  <si>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</si>
  <si>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</si>
  <si>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</si>
  <si>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</si>
  <si>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</si>
  <si>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</si>
  <si>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</si>
  <si>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</si>
  <si>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</si>
  <si>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</si>
  <si>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</si>
  <si>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</si>
  <si>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</si>
  <si>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</si>
  <si>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</si>
  <si>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</si>
  <si>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</si>
  <si>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</si>
  <si>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</si>
  <si>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</si>
  <si>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</si>
  <si>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</si>
  <si>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</si>
  <si>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</si>
  <si>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</si>
  <si>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</si>
  <si>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</si>
  <si>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</si>
  <si>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</si>
  <si>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</si>
  <si>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</si>
  <si>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</si>
  <si>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</si>
  <si>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</si>
  <si>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</si>
  <si>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</si>
  <si>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</si>
  <si>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</si>
  <si>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</si>
  <si>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</si>
  <si>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</si>
  <si>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</si>
  <si>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</si>
  <si>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</si>
  <si>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</si>
  <si>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</si>
  <si>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</si>
  <si>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</si>
  <si>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</si>
  <si>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</si>
  <si>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</si>
  <si>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</si>
  <si>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</si>
  <si>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</si>
  <si>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</si>
  <si>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</si>
  <si>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</si>
  <si>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</si>
  <si>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</si>
  <si>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</si>
  <si>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</si>
  <si>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</si>
  <si>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</si>
  <si>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</si>
  <si>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</si>
  <si>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</si>
  <si>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</si>
  <si>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</si>
  <si>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</si>
  <si>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</si>
  <si>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</si>
  <si>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</si>
  <si>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</si>
  <si>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</si>
  <si>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</si>
  <si>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</si>
  <si>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</si>
  <si>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</si>
  <si>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</si>
  <si>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</si>
  <si>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</si>
  <si>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</si>
  <si>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</si>
  <si>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</si>
  <si>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</si>
  <si>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</si>
  <si>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</si>
  <si>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</si>
  <si>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</si>
  <si>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</si>
  <si>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</si>
  <si>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</si>
  <si>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</si>
  <si>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</si>
  <si>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</si>
  <si>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</si>
  <si>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</si>
  <si>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</si>
  <si>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</si>
  <si>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</si>
  <si>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</si>
  <si>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</si>
  <si>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</si>
  <si>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</si>
  <si>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</si>
  <si>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</si>
  <si>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</si>
  <si>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</si>
  <si>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</si>
  <si>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</si>
  <si>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</si>
  <si>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</si>
  <si>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</si>
  <si>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</si>
  <si>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</si>
  <si>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</si>
  <si>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</si>
  <si>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</si>
  <si>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</si>
  <si>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</si>
  <si>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</si>
  <si>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</si>
  <si>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</si>
  <si>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</si>
  <si>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</si>
  <si>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</si>
  <si>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</si>
  <si>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</si>
  <si>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</si>
  <si>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</si>
  <si>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</si>
  <si>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</si>
  <si>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</si>
  <si>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</si>
  <si>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</si>
  <si>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</si>
  <si>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</si>
  <si>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</si>
  <si>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</si>
  <si>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</si>
  <si>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</si>
  <si>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</si>
  <si>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</si>
  <si>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</si>
  <si>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</si>
  <si>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</si>
  <si>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</si>
  <si>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</si>
  <si>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</si>
  <si>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</si>
  <si>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</si>
  <si>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</si>
  <si>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</si>
  <si>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</si>
  <si>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</si>
  <si>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</si>
  <si>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</si>
  <si>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</si>
  <si>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</si>
  <si>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</si>
  <si>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</si>
  <si>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</si>
  <si>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</si>
  <si>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</si>
  <si>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</si>
  <si>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</si>
  <si>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</si>
  <si>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</si>
  <si>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</si>
  <si>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</si>
  <si>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</si>
  <si>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</si>
  <si>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</si>
  <si>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</si>
  <si>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</si>
  <si>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</si>
  <si>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</si>
  <si>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</si>
  <si>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</si>
  <si>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</si>
  <si>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</si>
  <si>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</si>
  <si>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</si>
  <si>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</si>
  <si>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</si>
  <si>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</si>
  <si>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</si>
  <si>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</si>
  <si>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</si>
  <si>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</si>
  <si>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</si>
  <si>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</si>
  <si>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</si>
  <si>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</si>
  <si>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</si>
  <si>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</si>
  <si>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</si>
  <si>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</si>
  <si>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</si>
  <si>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</si>
  <si>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</si>
  <si>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</si>
  <si>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</si>
  <si>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</si>
  <si>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</si>
  <si>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</si>
  <si>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</si>
  <si>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</si>
  <si>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</si>
  <si>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</si>
  <si>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</si>
  <si>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</si>
  <si>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</si>
  <si>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</si>
  <si>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</si>
  <si>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</si>
  <si>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</si>
  <si>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</si>
  <si>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</si>
  <si>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</si>
  <si>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</si>
  <si>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</si>
  <si>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</si>
  <si>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</si>
  <si>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</si>
  <si>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</si>
  <si>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</si>
  <si>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</si>
  <si>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</si>
  <si>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</si>
  <si>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</si>
  <si>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</si>
  <si>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</si>
  <si>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</si>
  <si>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</si>
  <si>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</si>
  <si>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</si>
  <si>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</si>
  <si>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</si>
  <si>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</si>
  <si>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</si>
  <si>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</si>
  <si>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</si>
  <si>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</si>
  <si>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</si>
  <si>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</si>
  <si>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</si>
  <si>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</si>
  <si>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</si>
  <si>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</si>
  <si>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</si>
  <si>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</si>
  <si>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</si>
  <si>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</si>
  <si>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</si>
  <si>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</si>
  <si>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</si>
  <si>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</si>
  <si>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</si>
  <si>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</si>
  <si>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</si>
  <si>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</si>
  <si>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</si>
  <si>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</si>
  <si>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</si>
  <si>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</si>
  <si>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</si>
  <si>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</si>
  <si>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</si>
  <si>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</si>
  <si>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</si>
  <si>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</si>
  <si>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</si>
  <si>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</si>
  <si>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</si>
  <si>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</si>
  <si>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</si>
  <si>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</si>
  <si>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</si>
  <si>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</si>
  <si>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</si>
  <si>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</si>
  <si>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</si>
  <si>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</si>
  <si>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</si>
  <si>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</si>
  <si>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</si>
  <si>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</si>
  <si>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</si>
  <si>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</si>
  <si>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</si>
  <si>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</si>
  <si>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</si>
  <si>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</si>
  <si>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</si>
  <si>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</si>
  <si>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</si>
  <si>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</si>
  <si>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</si>
  <si>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</si>
  <si>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</si>
  <si>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</si>
  <si>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</si>
  <si>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</si>
  <si>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</si>
  <si>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</si>
  <si>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</si>
  <si>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</si>
  <si>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</si>
  <si>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</si>
  <si>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</si>
  <si>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</si>
  <si>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</si>
  <si>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</si>
  <si>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</si>
  <si>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</si>
  <si>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</si>
  <si>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</si>
  <si>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</si>
  <si>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</si>
  <si>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</si>
  <si>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</si>
  <si>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</si>
  <si>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</si>
  <si>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</si>
  <si>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</si>
  <si>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</si>
  <si>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</si>
  <si>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</si>
  <si>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</si>
  <si>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</si>
  <si>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</si>
  <si>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</si>
  <si>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</si>
  <si>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</si>
  <si>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</si>
  <si>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</si>
  <si>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</si>
  <si>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</si>
  <si>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</si>
  <si>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</si>
  <si>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</si>
  <si>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</si>
  <si>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</si>
  <si>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</si>
  <si>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</si>
  <si>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</si>
  <si>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</si>
  <si>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</si>
  <si>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</si>
  <si>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</si>
  <si>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</si>
  <si>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</si>
  <si>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</si>
  <si>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</si>
  <si>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</si>
  <si>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</si>
  <si>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</si>
  <si>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</si>
  <si>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</si>
  <si>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</si>
  <si>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</si>
  <si>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</si>
  <si>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</si>
  <si>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</si>
  <si>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</si>
  <si>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</si>
  <si>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</si>
  <si>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</si>
  <si>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</si>
  <si>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</si>
  <si>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</si>
  <si>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</si>
  <si>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</si>
  <si>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</si>
  <si>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</si>
  <si>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</si>
  <si>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</si>
  <si>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</si>
  <si>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</si>
  <si>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</si>
  <si>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</si>
  <si>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</si>
  <si>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</si>
  <si>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</si>
  <si>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</si>
  <si>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</si>
  <si>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</si>
  <si>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</si>
  <si>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</si>
  <si>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</si>
  <si>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</si>
  <si>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</si>
  <si>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</si>
  <si>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</si>
  <si>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</si>
  <si>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</si>
  <si>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</si>
  <si>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</si>
  <si>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</si>
  <si>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</si>
  <si>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</si>
  <si>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</si>
  <si>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</si>
  <si>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</si>
  <si>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</si>
  <si>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</si>
  <si>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</si>
  <si>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</si>
  <si>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</si>
  <si>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</si>
  <si>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</si>
  <si>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</si>
  <si>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</si>
  <si>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</si>
  <si>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</si>
  <si>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</si>
  <si>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</si>
  <si>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</si>
  <si>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</si>
  <si>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</si>
  <si>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</si>
  <si>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</si>
  <si>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</si>
  <si>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</si>
  <si>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</si>
  <si>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</si>
  <si>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</si>
  <si>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</si>
  <si>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</si>
  <si>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</si>
  <si>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</si>
  <si>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</si>
  <si>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</si>
  <si>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</si>
  <si>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</si>
  <si>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</si>
  <si>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</si>
  <si>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</si>
  <si>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</si>
  <si>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</si>
  <si>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</si>
  <si>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</si>
  <si>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</si>
  <si>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</si>
  <si>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</si>
  <si>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</si>
  <si>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</si>
  <si>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</si>
  <si>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</si>
  <si>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</si>
  <si>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</si>
  <si>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</si>
  <si>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</si>
  <si>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</si>
  <si>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</si>
  <si>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</si>
  <si>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</si>
  <si>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</si>
  <si>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</si>
  <si>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</si>
  <si>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</si>
  <si>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</si>
  <si>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</si>
  <si>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</si>
  <si>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</si>
  <si>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</si>
  <si>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</si>
  <si>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</si>
  <si>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</si>
  <si>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</si>
  <si>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</si>
  <si>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</si>
  <si>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</si>
  <si>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</si>
  <si>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</si>
  <si>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</si>
  <si>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</si>
  <si>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</si>
  <si>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</si>
  <si>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</si>
  <si>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</si>
  <si>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</si>
  <si>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</si>
  <si>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</si>
  <si>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</si>
  <si>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</si>
  <si>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</si>
  <si>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</si>
  <si>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</si>
  <si>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</si>
  <si>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</si>
  <si>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</si>
  <si>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</si>
  <si>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</si>
  <si>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</si>
  <si>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</si>
  <si>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</si>
  <si>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</si>
  <si>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</si>
  <si>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</si>
  <si>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</si>
  <si>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</si>
  <si>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</si>
  <si>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</si>
  <si>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</si>
  <si>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</si>
  <si>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</si>
  <si>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</si>
  <si>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</si>
  <si>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</si>
  <si>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</si>
  <si>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</si>
  <si>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</si>
  <si>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</si>
  <si>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</si>
  <si>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</si>
  <si>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</si>
  <si>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</si>
  <si>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</si>
  <si>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</si>
  <si>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</si>
  <si>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</si>
  <si>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</si>
  <si>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</si>
  <si>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</si>
  <si>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</si>
  <si>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</si>
  <si>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</si>
  <si>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</si>
  <si>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</si>
  <si>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</si>
  <si>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</si>
  <si>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</si>
  <si>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</si>
  <si>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</si>
  <si>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</si>
  <si>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</si>
  <si>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</si>
  <si>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</si>
  <si>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</si>
  <si>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</si>
  <si>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</si>
  <si>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</si>
  <si>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</si>
  <si>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</si>
  <si>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</si>
  <si>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</si>
  <si>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</si>
  <si>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</si>
  <si>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</si>
  <si>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</si>
  <si>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</si>
  <si>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</si>
  <si>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</si>
  <si>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</si>
  <si>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</si>
  <si>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</si>
  <si>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</si>
  <si>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</si>
  <si>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</si>
  <si>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</si>
  <si>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</si>
  <si>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</si>
  <si>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</si>
  <si>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</si>
  <si>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</si>
  <si>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</si>
  <si>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</si>
  <si>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</si>
  <si>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</si>
  <si>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</si>
  <si>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</si>
  <si>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</si>
  <si>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</si>
  <si>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</si>
  <si>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</si>
  <si>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</si>
  <si>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</si>
  <si>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</si>
  <si>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</si>
  <si>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</si>
  <si>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</si>
  <si>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</si>
  <si>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</si>
  <si>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</si>
  <si>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</si>
  <si>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</si>
  <si>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</si>
  <si>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</si>
  <si>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</si>
  <si>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</si>
  <si>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</si>
  <si>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</si>
  <si>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</si>
  <si>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</si>
  <si>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</si>
  <si>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</si>
  <si>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</si>
  <si>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</si>
  <si>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</si>
  <si>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</si>
  <si>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</si>
  <si>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</si>
  <si>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</si>
  <si>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</si>
  <si>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</si>
  <si>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</si>
  <si>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</si>
  <si>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</si>
  <si>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</si>
  <si>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</si>
  <si>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</si>
  <si>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</si>
  <si>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</si>
  <si>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</si>
  <si>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</si>
  <si>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</si>
  <si>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</si>
  <si>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</si>
  <si>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</si>
  <si>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</si>
  <si>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</si>
  <si>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</si>
  <si>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</si>
  <si>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</si>
  <si>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</si>
  <si>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</si>
  <si>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</si>
  <si>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</si>
  <si>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</si>
  <si>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</si>
  <si>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</si>
  <si>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</si>
  <si>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</si>
  <si>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</si>
  <si>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</si>
  <si>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</si>
  <si>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</si>
  <si>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</si>
  <si>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</si>
  <si>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</si>
  <si>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</si>
  <si>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</si>
  <si>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</si>
  <si>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</si>
  <si>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</si>
  <si>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</si>
  <si>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</si>
  <si>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</si>
  <si>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</si>
  <si>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</si>
  <si>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</si>
  <si>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</si>
  <si>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</si>
  <si>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</si>
  <si>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</si>
  <si>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</si>
  <si>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</si>
  <si>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</si>
  <si>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</si>
  <si>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</si>
  <si>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</si>
  <si>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</si>
  <si>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</si>
  <si>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</si>
  <si>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</si>
  <si>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</si>
  <si>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</si>
  <si>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</si>
  <si>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</si>
  <si>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</si>
  <si>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</si>
  <si>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</si>
  <si>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</si>
  <si>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</si>
  <si>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</si>
  <si>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</si>
  <si>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</si>
  <si>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</si>
  <si>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</si>
  <si>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</si>
  <si>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</si>
  <si>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</si>
  <si>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</si>
  <si>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</si>
  <si>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</si>
  <si>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</si>
  <si>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</si>
  <si>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</si>
  <si>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</si>
  <si>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</si>
  <si>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</si>
  <si>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</si>
  <si>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</si>
  <si>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</si>
  <si>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</si>
  <si>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</si>
  <si>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</si>
  <si>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</si>
  <si>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</si>
  <si>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</si>
  <si>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</si>
  <si>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</si>
  <si>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</si>
  <si>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</si>
  <si>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</si>
  <si>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</si>
  <si>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</si>
  <si>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</si>
  <si>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</si>
  <si>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</si>
  <si>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</si>
  <si>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</si>
  <si>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</si>
  <si>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</si>
  <si>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</si>
  <si>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</si>
  <si>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</si>
  <si>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</si>
  <si>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</si>
  <si>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</si>
  <si>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</si>
  <si>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</si>
  <si>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</si>
  <si>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</si>
  <si>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</si>
  <si>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</si>
  <si>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</si>
  <si>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</si>
  <si>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</si>
  <si>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</si>
  <si>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</si>
  <si>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</si>
  <si>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</si>
  <si>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</si>
  <si>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</si>
  <si>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</si>
  <si>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</si>
  <si>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</si>
  <si>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</si>
  <si>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</si>
  <si>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</si>
  <si>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</si>
  <si>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</si>
  <si>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</si>
  <si>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</si>
  <si>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</si>
  <si>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</si>
  <si>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</si>
  <si>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</si>
  <si>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</si>
  <si>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</si>
  <si>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</si>
  <si>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</si>
  <si>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</si>
  <si>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</si>
  <si>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</si>
  <si>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</si>
  <si>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</si>
  <si>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</si>
  <si>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</si>
  <si>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</si>
  <si>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</si>
  <si>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</si>
  <si>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</si>
  <si>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</si>
  <si>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</si>
  <si>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</si>
  <si>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</si>
  <si>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</si>
  <si>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</si>
  <si>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</si>
  <si>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</si>
  <si>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</si>
  <si>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</si>
  <si>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</si>
  <si>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</si>
  <si>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</si>
  <si>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</si>
  <si>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</si>
  <si>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</si>
  <si>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</si>
  <si>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</si>
  <si>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</si>
  <si>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</si>
  <si>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</si>
  <si>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</si>
  <si>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</si>
  <si>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</si>
  <si>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</si>
  <si>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</si>
  <si>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</si>
  <si>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</si>
  <si>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</si>
  <si>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</si>
  <si>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</si>
  <si>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</si>
  <si>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</si>
  <si>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</si>
  <si>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</si>
  <si>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</si>
  <si>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</si>
  <si>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</si>
  <si>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</si>
  <si>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</si>
  <si>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</si>
  <si>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</si>
  <si>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</si>
  <si>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</si>
  <si>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</si>
  <si>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</si>
  <si>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</si>
  <si>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</si>
  <si>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</si>
  <si>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</si>
  <si>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</si>
  <si>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</si>
  <si>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</si>
  <si>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</si>
  <si>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</si>
  <si>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</si>
  <si>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</si>
  <si>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</si>
  <si>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</si>
  <si>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</si>
  <si>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</si>
  <si>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</si>
  <si>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</si>
  <si>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</si>
  <si>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</si>
  <si>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</si>
  <si>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</si>
  <si>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</si>
  <si>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</si>
  <si>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</si>
  <si>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</si>
  <si>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</si>
  <si>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</si>
  <si>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</si>
  <si>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</si>
  <si>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</si>
  <si>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</si>
  <si>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</si>
  <si>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</si>
  <si>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</si>
  <si>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</si>
  <si>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</si>
  <si>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</si>
  <si>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</si>
  <si>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</si>
  <si>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</si>
  <si>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</si>
  <si>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</si>
  <si>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</si>
  <si>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</si>
  <si>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</si>
  <si>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</si>
  <si>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</si>
  <si>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</si>
  <si>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</si>
  <si>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</si>
  <si>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</si>
  <si>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</si>
  <si>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</si>
  <si>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</si>
  <si>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</si>
  <si>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</si>
  <si>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</si>
  <si>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</si>
  <si>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</si>
  <si>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</si>
  <si>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</si>
  <si>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</si>
  <si>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</si>
  <si>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</si>
  <si>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</si>
  <si>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</si>
  <si>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</si>
  <si>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</si>
  <si>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</si>
  <si>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</si>
  <si>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</si>
  <si>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</si>
  <si>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</si>
  <si>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</si>
  <si>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</si>
  <si>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</si>
  <si>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</si>
  <si>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</si>
  <si>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</si>
  <si>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</si>
  <si>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</si>
  <si>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</si>
  <si>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</si>
  <si>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</si>
  <si>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</si>
  <si>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</si>
  <si>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</si>
  <si>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</si>
  <si>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</si>
  <si>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</si>
  <si>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</si>
  <si>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</si>
  <si>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</si>
  <si>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</si>
  <si>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</si>
  <si>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</si>
  <si>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</si>
  <si>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</si>
  <si>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</si>
  <si>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</si>
  <si>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</si>
  <si>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</si>
  <si>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</si>
  <si>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</si>
  <si>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</si>
  <si>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</si>
  <si>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</si>
  <si>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</si>
  <si>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</si>
  <si>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</si>
  <si>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</si>
  <si>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</si>
  <si>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</si>
  <si>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</si>
  <si>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</si>
  <si>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</si>
  <si>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</si>
  <si>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</si>
  <si>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</si>
  <si>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</si>
  <si>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</si>
  <si>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</si>
  <si>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</si>
  <si>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</si>
  <si>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</si>
  <si>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</si>
  <si>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</si>
  <si>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</si>
  <si>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</si>
  <si>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</si>
  <si>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</si>
  <si>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</si>
  <si>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</si>
  <si>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</si>
  <si>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</si>
  <si>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</si>
  <si>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</si>
  <si>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</si>
  <si>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</si>
  <si>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</si>
  <si>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</si>
  <si>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</si>
  <si>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</si>
  <si>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</si>
  <si>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</si>
  <si>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</si>
  <si>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</si>
  <si>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</si>
  <si>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</si>
  <si>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</si>
  <si>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</si>
  <si>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</si>
  <si>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</si>
  <si>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</si>
  <si>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</si>
  <si>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</si>
  <si>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</si>
  <si>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</si>
  <si>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</si>
  <si>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</si>
  <si>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</si>
  <si>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</si>
  <si>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</si>
  <si>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</si>
  <si>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</si>
  <si>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</si>
  <si>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</si>
  <si>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</si>
  <si>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</si>
  <si>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</si>
  <si>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</si>
  <si>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</si>
  <si>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</si>
  <si>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</si>
  <si>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</si>
  <si>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</si>
  <si>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</si>
  <si>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</si>
  <si>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</si>
  <si>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</si>
  <si>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</si>
  <si>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</si>
  <si>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</si>
  <si>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</si>
  <si>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</si>
  <si>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</si>
  <si>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</si>
  <si>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</si>
  <si>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</si>
  <si>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</si>
  <si>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</si>
  <si>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</si>
  <si>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</si>
  <si>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</si>
  <si>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</si>
  <si>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</si>
  <si>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</si>
  <si>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</si>
  <si>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</si>
  <si>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</si>
  <si>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</si>
  <si>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</si>
  <si>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</si>
  <si>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</si>
  <si>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</si>
  <si>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</si>
  <si>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</si>
  <si>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</si>
  <si>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</si>
  <si>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</si>
  <si>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</si>
  <si>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</si>
  <si>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</si>
  <si>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</si>
  <si>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</si>
  <si>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</si>
  <si>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</si>
  <si>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</si>
  <si>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</si>
  <si>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</si>
  <si>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</si>
  <si>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</si>
  <si>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</si>
  <si>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</si>
  <si>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</si>
  <si>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</si>
  <si>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</si>
  <si>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</si>
  <si>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</si>
  <si>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</si>
  <si>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</si>
  <si>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</si>
  <si>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</si>
  <si>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</si>
  <si>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</si>
  <si>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</si>
  <si>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</si>
  <si>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</si>
  <si>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</si>
  <si>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</si>
  <si>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</si>
  <si>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</si>
  <si>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</si>
  <si>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</si>
  <si>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</si>
  <si>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</si>
  <si>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</si>
  <si>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</si>
  <si>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</si>
  <si>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</si>
  <si>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</si>
  <si>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</si>
  <si>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</si>
  <si>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</si>
  <si>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</si>
  <si>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</si>
  <si>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</si>
  <si>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</si>
  <si>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</si>
  <si>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</si>
  <si>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</si>
  <si>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</si>
  <si>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</si>
  <si>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</si>
  <si>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</si>
  <si>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</si>
  <si>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</si>
  <si>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</si>
  <si>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</si>
  <si>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</si>
  <si>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</si>
  <si>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</si>
  <si>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</si>
  <si>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</si>
  <si>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</si>
  <si>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</si>
  <si>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</si>
  <si>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</si>
  <si>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</si>
  <si>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</si>
  <si>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</si>
  <si>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</si>
  <si>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</si>
  <si>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</si>
  <si>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</si>
  <si>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</si>
  <si>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</si>
  <si>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</si>
  <si>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</si>
  <si>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</si>
  <si>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</si>
  <si>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</si>
  <si>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</si>
  <si>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</si>
  <si>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</si>
  <si>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</si>
  <si>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</si>
  <si>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</si>
  <si>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</si>
  <si>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</si>
  <si>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</si>
  <si>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</si>
  <si>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</si>
  <si>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</si>
  <si>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</si>
  <si>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</si>
  <si>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</si>
  <si>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</si>
  <si>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</si>
  <si>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</si>
  <si>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</si>
  <si>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</si>
  <si>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</si>
  <si>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</si>
  <si>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</si>
  <si>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</si>
  <si>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</si>
  <si>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</si>
  <si>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</si>
  <si>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</si>
  <si>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</si>
  <si>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</si>
  <si>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</si>
  <si>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</si>
  <si>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</si>
  <si>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</si>
  <si>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</si>
  <si>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</si>
  <si>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</si>
  <si>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</si>
  <si>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</si>
  <si>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</si>
  <si>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</si>
  <si>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</si>
  <si>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</si>
  <si>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</si>
  <si>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</si>
  <si>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</si>
  <si>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</si>
  <si>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</si>
  <si>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</si>
  <si>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</si>
  <si>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</si>
  <si>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</si>
  <si>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</si>
  <si>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</si>
  <si>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</si>
  <si>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</si>
  <si>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</si>
  <si>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</si>
  <si>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</si>
  <si>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</si>
  <si>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</si>
  <si>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</si>
  <si>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</si>
  <si>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</si>
  <si>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</si>
  <si>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</si>
  <si>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</si>
  <si>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</si>
  <si>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</si>
  <si>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</si>
  <si>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</si>
  <si>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</si>
  <si>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</si>
  <si>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</si>
  <si>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</si>
  <si>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</si>
  <si>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</si>
  <si>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</si>
  <si>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</si>
  <si>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</si>
  <si>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</si>
  <si>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</si>
  <si>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</si>
  <si>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</si>
  <si>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</si>
  <si>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</si>
  <si>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</si>
  <si>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</si>
  <si>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</si>
  <si>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</si>
  <si>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</si>
  <si>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</si>
  <si>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</si>
  <si>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</si>
  <si>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</si>
  <si>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</si>
  <si>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</si>
  <si>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</si>
  <si>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</si>
  <si>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</si>
  <si>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</si>
  <si>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</si>
  <si>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</si>
  <si>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</si>
  <si>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</si>
  <si>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</si>
  <si>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</si>
  <si>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</si>
  <si>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</si>
  <si>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</si>
  <si>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</si>
  <si>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</si>
  <si>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</si>
  <si>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</si>
  <si>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</si>
  <si>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</si>
  <si>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</si>
  <si>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</si>
  <si>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</si>
  <si>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</si>
  <si>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</si>
  <si>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</si>
  <si>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</si>
  <si>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</si>
  <si>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</si>
  <si>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</si>
  <si>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</si>
  <si>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</si>
  <si>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</si>
  <si>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</si>
  <si>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</si>
  <si>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</si>
  <si>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</si>
  <si>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</si>
  <si>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</si>
  <si>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</si>
  <si>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</si>
  <si>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</si>
  <si>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</si>
  <si>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</si>
  <si>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</si>
  <si>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</si>
  <si>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</si>
  <si>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</si>
  <si>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</si>
  <si>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</si>
  <si>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</si>
  <si>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</si>
  <si>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</si>
  <si>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</si>
  <si>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</si>
  <si>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</si>
  <si>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</si>
  <si>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</si>
  <si>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</si>
  <si>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</si>
  <si>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</si>
  <si>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</si>
  <si>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</si>
  <si>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</si>
  <si>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</si>
  <si>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</si>
  <si>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</si>
  <si>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</si>
  <si>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</si>
  <si>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</si>
  <si>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</si>
  <si>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</si>
  <si>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</si>
  <si>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</si>
  <si>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</si>
  <si>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</si>
  <si>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</si>
  <si>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</si>
  <si>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</si>
  <si>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</si>
  <si>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</si>
  <si>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</si>
  <si>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</si>
  <si>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</si>
  <si>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</si>
  <si>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</si>
  <si>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</si>
  <si>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</si>
  <si>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</si>
  <si>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</si>
  <si>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</si>
  <si>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</si>
  <si>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</si>
  <si>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</si>
  <si>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</si>
  <si>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</si>
  <si>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</si>
  <si>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</si>
  <si>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</si>
  <si>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</si>
  <si>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</si>
  <si>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</si>
  <si>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</si>
  <si>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</si>
  <si>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</si>
  <si>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</si>
  <si>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</si>
  <si>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</si>
  <si>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</si>
  <si>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</si>
  <si>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</si>
  <si>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</si>
  <si>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</si>
  <si>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</si>
  <si>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</si>
  <si>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</si>
  <si>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</si>
  <si>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</si>
  <si>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</si>
  <si>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</si>
  <si>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</si>
  <si>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</si>
  <si>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</si>
  <si>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</si>
  <si>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</si>
  <si>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</si>
  <si>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</si>
  <si>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</si>
  <si>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</si>
  <si>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</si>
  <si>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</si>
  <si>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</si>
  <si>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</si>
  <si>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</si>
  <si>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</si>
  <si>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</si>
  <si>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</si>
  <si>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</si>
  <si>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</si>
  <si>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</si>
  <si>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</si>
  <si>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</si>
  <si>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</si>
  <si>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</si>
  <si>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</si>
  <si>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</si>
  <si>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</si>
  <si>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</si>
  <si>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</si>
  <si>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</si>
  <si>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</si>
  <si>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</si>
  <si>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</si>
  <si>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</si>
  <si>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</si>
  <si>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</si>
  <si>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</si>
  <si>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</si>
  <si>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</si>
  <si>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</si>
  <si>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</si>
  <si>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</si>
  <si>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</si>
  <si>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</si>
  <si>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</si>
  <si>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</si>
  <si>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</si>
  <si>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</si>
  <si>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</si>
  <si>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</si>
  <si>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</si>
  <si>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</si>
  <si>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</si>
  <si>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</si>
  <si>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</si>
  <si>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</si>
  <si>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</si>
  <si>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</si>
  <si>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</si>
  <si>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</si>
  <si>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</si>
  <si>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</si>
  <si>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</si>
  <si>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</si>
  <si>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</si>
  <si>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</si>
  <si>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</si>
  <si>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</si>
  <si>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</si>
  <si>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</si>
  <si>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</si>
  <si>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</si>
  <si>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</si>
  <si>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</si>
  <si>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</si>
  <si>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</si>
  <si>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</si>
  <si>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</si>
  <si>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</si>
  <si>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</si>
  <si>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</si>
  <si>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</si>
  <si>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</si>
  <si>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</si>
  <si>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</si>
  <si>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</si>
  <si>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</si>
  <si>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</si>
  <si>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</si>
  <si>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</si>
  <si>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</si>
  <si>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</si>
  <si>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</si>
  <si>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</si>
  <si>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</si>
  <si>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</si>
  <si>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</si>
  <si>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</si>
  <si>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</si>
  <si>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</si>
  <si>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</si>
  <si>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</si>
  <si>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</si>
  <si>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</si>
  <si>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</si>
  <si>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</si>
  <si>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</si>
  <si>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</si>
  <si>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</si>
  <si>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</si>
  <si>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</si>
  <si>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</si>
  <si>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</si>
  <si>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</si>
  <si>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</si>
  <si>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</si>
  <si>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</si>
  <si>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</si>
  <si>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</si>
  <si>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</si>
  <si>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</si>
  <si>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</si>
  <si>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</si>
  <si>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</si>
  <si>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</si>
  <si>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</si>
  <si>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</si>
  <si>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</si>
  <si>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</si>
  <si>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</si>
  <si>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</si>
  <si>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</si>
  <si>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</si>
  <si>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</si>
  <si>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</si>
  <si>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</si>
  <si>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</si>
  <si>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</si>
  <si>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</si>
  <si>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</si>
  <si>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</si>
  <si>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</si>
  <si>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</si>
  <si>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</si>
  <si>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</si>
  <si>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</si>
  <si>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</si>
  <si>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</si>
  <si>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</si>
  <si>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</si>
  <si>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</si>
  <si>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</si>
  <si>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</si>
  <si>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</si>
  <si>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</si>
  <si>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</si>
  <si>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</si>
  <si>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</si>
  <si>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</si>
  <si>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</si>
  <si>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</si>
  <si>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</si>
  <si>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</si>
  <si>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</si>
  <si>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</si>
  <si>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</si>
  <si>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</si>
  <si>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</si>
  <si>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</si>
  <si>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</si>
  <si>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</si>
  <si>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</si>
  <si>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</si>
  <si>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</si>
  <si>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</si>
  <si>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</si>
  <si>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</si>
  <si>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</si>
  <si>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</si>
  <si>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</si>
  <si>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</si>
  <si>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</si>
  <si>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</si>
  <si>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</si>
  <si>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</si>
  <si>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</si>
  <si>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</si>
  <si>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</si>
  <si>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</si>
  <si>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</si>
  <si>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</si>
  <si>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</si>
  <si>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</si>
  <si>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</si>
  <si>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</si>
  <si>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</si>
  <si>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</si>
  <si>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</si>
  <si>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</si>
  <si>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</si>
  <si>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</si>
  <si>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</si>
  <si>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</si>
  <si>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</si>
  <si>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</si>
  <si>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</si>
  <si>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</si>
  <si>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</si>
  <si>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</si>
  <si>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</si>
  <si>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</si>
  <si>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</si>
  <si>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</si>
  <si>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</si>
  <si>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</si>
  <si>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</si>
  <si>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</si>
  <si>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</si>
  <si>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</si>
  <si>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</si>
  <si>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</si>
  <si>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</si>
  <si>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</si>
  <si>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</si>
  <si>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</si>
  <si>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</si>
  <si>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</si>
  <si>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</si>
  <si>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</si>
  <si>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</si>
  <si>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</si>
  <si>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</si>
  <si>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</si>
  <si>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</si>
  <si>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</si>
  <si>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</si>
  <si>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</si>
  <si>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</si>
  <si>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</si>
  <si>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</si>
  <si>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</si>
  <si>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</si>
  <si>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</si>
  <si>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</si>
  <si>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</si>
  <si>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</si>
  <si>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</si>
  <si>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</si>
  <si>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</si>
  <si>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</si>
  <si>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</si>
  <si>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</si>
  <si>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</si>
  <si>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</si>
  <si>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</si>
  <si>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</si>
  <si>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</si>
  <si>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</si>
  <si>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</si>
  <si>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</si>
  <si>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</si>
  <si>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</si>
  <si>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</si>
  <si>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</si>
  <si>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</si>
  <si>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</si>
  <si>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</si>
  <si>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</si>
  <si>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</si>
  <si>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</si>
  <si>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</si>
  <si>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</si>
  <si>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</si>
  <si>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</si>
  <si>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</si>
  <si>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</si>
  <si>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</si>
  <si>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</si>
  <si>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</si>
  <si>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</si>
  <si>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</si>
  <si>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</si>
  <si>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</si>
  <si>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</si>
  <si>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</si>
  <si>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</si>
  <si>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</si>
  <si>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</si>
  <si>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</si>
  <si>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</si>
  <si>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</si>
  <si>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</si>
  <si>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</si>
  <si>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</si>
  <si>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</si>
  <si>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</si>
  <si>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</si>
  <si>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</si>
  <si>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</si>
  <si>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</si>
  <si>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</si>
  <si>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</si>
  <si>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</si>
  <si>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</si>
  <si>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</si>
  <si>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</si>
  <si>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</si>
  <si>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</si>
  <si>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</si>
  <si>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</si>
  <si>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</si>
  <si>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</si>
  <si>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</si>
  <si>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</si>
  <si>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</si>
  <si>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</si>
  <si>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</si>
  <si>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</si>
  <si>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</si>
  <si>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</si>
  <si>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</si>
  <si>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</si>
  <si>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</si>
  <si>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</si>
  <si>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</si>
  <si>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</si>
  <si>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</si>
  <si>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</si>
  <si>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</si>
  <si>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</si>
  <si>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</si>
  <si>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</si>
  <si>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</si>
  <si>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</si>
  <si>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</si>
  <si>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</si>
  <si>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</si>
  <si>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</si>
  <si>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</si>
  <si>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</si>
  <si>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</si>
  <si>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</si>
  <si>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</si>
  <si>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</si>
  <si>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</si>
  <si>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</si>
  <si>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</si>
  <si>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</si>
  <si>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</si>
  <si>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</si>
  <si>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</si>
  <si>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</si>
  <si>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</si>
  <si>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</si>
  <si>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</si>
  <si>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</si>
  <si>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</si>
  <si>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</si>
  <si>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</si>
  <si>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</si>
  <si>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</si>
  <si>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</si>
  <si>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</si>
  <si>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</si>
  <si>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</si>
  <si>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</si>
  <si>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</si>
  <si>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</si>
  <si>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</si>
  <si>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</si>
  <si>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</si>
  <si>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</si>
  <si>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</si>
  <si>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</si>
  <si>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</si>
  <si>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</si>
  <si>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</si>
  <si>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</si>
  <si>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</si>
  <si>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</si>
  <si>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</si>
  <si>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</si>
  <si>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</si>
  <si>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</si>
  <si>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</si>
  <si>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</si>
  <si>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</si>
  <si>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</si>
  <si>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</si>
  <si>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</si>
  <si>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</si>
  <si>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</si>
  <si>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</si>
  <si>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</si>
  <si>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</si>
  <si>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</si>
  <si>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</si>
  <si>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</si>
  <si>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</si>
  <si>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</si>
  <si>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</si>
  <si>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</si>
  <si>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</si>
  <si>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</si>
  <si>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</si>
  <si>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</si>
  <si>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</si>
  <si>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</si>
  <si>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</si>
  <si>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</si>
  <si>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</si>
  <si>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</si>
  <si>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</si>
  <si>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</si>
  <si>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</si>
  <si>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</si>
  <si>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</si>
  <si>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</si>
  <si>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</si>
  <si>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</si>
  <si>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</si>
  <si>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</si>
  <si>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</si>
  <si>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</si>
  <si>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</si>
  <si>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</si>
  <si>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</si>
  <si>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</si>
  <si>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</si>
  <si>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</si>
  <si>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</si>
  <si>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</si>
  <si>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</si>
  <si>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</si>
  <si>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</si>
  <si>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</si>
  <si>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</si>
  <si>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</si>
  <si>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</si>
  <si>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</si>
  <si>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</si>
  <si>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</si>
  <si>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</si>
  <si>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</si>
  <si>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</si>
  <si>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</si>
  <si>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</si>
  <si>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</si>
  <si>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</si>
  <si>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</si>
  <si>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</si>
  <si>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</si>
  <si>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</si>
  <si>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</si>
  <si>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</si>
  <si>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</si>
  <si>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</si>
  <si>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</si>
  <si>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</si>
  <si>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</si>
  <si>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</si>
  <si>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</si>
  <si>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</si>
  <si>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</si>
  <si>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</si>
  <si>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</si>
  <si>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</si>
  <si>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</si>
  <si>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</si>
  <si>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</si>
  <si>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</si>
  <si>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</si>
  <si>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</si>
  <si>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</si>
  <si>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</si>
  <si>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</si>
  <si>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</si>
  <si>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</si>
  <si>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</si>
  <si>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</si>
  <si>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</si>
  <si>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</si>
  <si>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</si>
  <si>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</si>
  <si>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</si>
  <si>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</si>
  <si>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</si>
  <si>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</si>
  <si>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</si>
  <si>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</si>
  <si>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</si>
  <si>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</si>
  <si>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</si>
  <si>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</si>
  <si>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</si>
  <si>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</si>
  <si>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</si>
  <si>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</si>
  <si>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</si>
  <si>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</si>
  <si>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</si>
  <si>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</si>
  <si>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</si>
  <si>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</si>
  <si>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</si>
  <si>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</si>
  <si>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</si>
  <si>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</si>
  <si>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</si>
  <si>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</si>
  <si>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</si>
  <si>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</si>
  <si>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</si>
  <si>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</si>
  <si>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</si>
  <si>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</si>
  <si>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</si>
  <si>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</si>
  <si>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</si>
  <si>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</si>
  <si>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</si>
  <si>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</si>
  <si>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</si>
  <si>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</si>
  <si>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</si>
  <si>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</si>
  <si>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</si>
  <si>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</si>
  <si>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</si>
  <si>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</si>
  <si>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</si>
  <si>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</si>
  <si>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</si>
  <si>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</si>
  <si>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</si>
  <si>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</si>
  <si>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</si>
  <si>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</si>
  <si>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</si>
  <si>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</si>
  <si>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</si>
  <si>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</si>
  <si>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</si>
  <si>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</si>
  <si>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</si>
  <si>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</si>
  <si>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</si>
  <si>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</si>
  <si>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</si>
  <si>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</si>
  <si>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</si>
  <si>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</si>
  <si>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</si>
  <si>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</si>
  <si>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</si>
  <si>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</si>
  <si>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</si>
  <si>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</si>
  <si>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</si>
  <si>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</si>
  <si>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</si>
  <si>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</si>
  <si>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</si>
  <si>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</si>
  <si>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</si>
  <si>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</si>
  <si>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</si>
  <si>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</si>
  <si>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</si>
  <si>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</si>
  <si>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</si>
  <si>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</si>
  <si>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</si>
  <si>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</si>
  <si>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</si>
  <si>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</si>
  <si>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</si>
  <si>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</si>
  <si>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</si>
  <si>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</si>
  <si>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</si>
  <si>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</si>
  <si>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</si>
  <si>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</si>
  <si>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</si>
  <si>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</si>
  <si>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</si>
  <si>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</si>
  <si>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</si>
  <si>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</si>
  <si>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</si>
  <si>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</si>
  <si>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</si>
  <si>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</si>
  <si>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</si>
  <si>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</si>
  <si>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</si>
  <si>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</si>
  <si>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</si>
  <si>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</si>
  <si>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</si>
  <si>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</si>
  <si>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</si>
  <si>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</si>
  <si>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</si>
  <si>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</si>
  <si>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</si>
  <si>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</si>
  <si>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</si>
  <si>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</si>
  <si>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</si>
  <si>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</si>
  <si>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</si>
  <si>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</si>
  <si>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</si>
  <si>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</si>
  <si>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</si>
  <si>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</si>
  <si>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</si>
  <si>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</si>
  <si>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</si>
  <si>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</si>
  <si>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</si>
  <si>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</si>
  <si>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</si>
  <si>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</si>
  <si>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</si>
  <si>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</si>
  <si>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</si>
  <si>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</si>
  <si>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</si>
  <si>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</si>
  <si>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</si>
  <si>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</si>
  <si>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</si>
  <si>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</si>
  <si>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</si>
  <si>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</si>
  <si>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</si>
  <si>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</si>
  <si>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</si>
  <si>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</si>
  <si>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</si>
  <si>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</si>
  <si>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</si>
  <si>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</si>
  <si>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</si>
  <si>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</si>
  <si>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</si>
  <si>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</si>
  <si>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</si>
  <si>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</si>
  <si>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</si>
  <si>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</si>
  <si>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</si>
  <si>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</si>
  <si>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</si>
  <si>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</si>
  <si>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</si>
  <si>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</si>
  <si>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</si>
  <si>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</si>
  <si>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</si>
  <si>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</si>
  <si>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</si>
  <si>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</si>
  <si>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</si>
  <si>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</si>
  <si>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</si>
  <si>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</si>
  <si>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</si>
  <si>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</si>
  <si>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</si>
  <si>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</si>
  <si>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</si>
  <si>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</si>
  <si>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</si>
  <si>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</si>
  <si>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</si>
  <si>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</si>
  <si>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</si>
  <si>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</si>
  <si>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</si>
  <si>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</si>
  <si>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</si>
  <si>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</si>
  <si>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</si>
  <si>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</si>
  <si>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</si>
  <si>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</si>
  <si>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</si>
  <si>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</si>
  <si>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</si>
  <si>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</si>
  <si>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</si>
  <si>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</si>
  <si>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</si>
  <si>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</si>
  <si>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</si>
  <si>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</si>
  <si>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</si>
  <si>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</si>
  <si>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</si>
  <si>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</si>
  <si>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</si>
  <si>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</si>
  <si>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</si>
  <si>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</si>
  <si>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</si>
  <si>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</si>
  <si>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</si>
  <si>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</si>
  <si>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</si>
  <si>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</si>
  <si>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</si>
  <si>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</si>
  <si>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</si>
  <si>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</si>
  <si>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</si>
  <si>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</si>
  <si>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</si>
  <si>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</si>
  <si>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</si>
  <si>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</si>
  <si>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</si>
  <si>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</si>
  <si>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</si>
  <si>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</si>
  <si>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</si>
  <si>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</si>
  <si>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</si>
  <si>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</si>
  <si>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</si>
  <si>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</si>
  <si>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</si>
  <si>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</si>
  <si>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</si>
  <si>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</si>
  <si>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</si>
  <si>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</si>
  <si>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</si>
  <si>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</si>
  <si>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</si>
  <si>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</si>
  <si>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</si>
  <si>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</si>
  <si>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</si>
  <si>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</si>
  <si>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</si>
  <si>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</si>
  <si>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</si>
  <si>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</si>
  <si>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</si>
  <si>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</si>
  <si>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</si>
  <si>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</si>
  <si>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</si>
  <si>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</si>
  <si>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</si>
  <si>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</si>
  <si>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</si>
  <si>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</si>
  <si>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</si>
  <si>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</si>
  <si>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</si>
  <si>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</si>
  <si>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</si>
  <si>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</si>
  <si>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</si>
  <si>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</si>
  <si>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</si>
  <si>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</si>
  <si>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</si>
  <si>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</si>
  <si>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</si>
  <si>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</si>
  <si>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</si>
  <si>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</si>
  <si>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</si>
  <si>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</si>
  <si>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</si>
  <si>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</si>
  <si>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</si>
  <si>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</si>
  <si>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</si>
  <si>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</si>
  <si>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</si>
  <si>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</si>
  <si>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</si>
  <si>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</si>
  <si>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</si>
  <si>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</si>
  <si>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</si>
  <si>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</si>
  <si>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</si>
  <si>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</si>
  <si>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</si>
  <si>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</si>
  <si>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</si>
  <si>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</si>
  <si>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</si>
  <si>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</si>
  <si>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</si>
  <si>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</si>
  <si>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</si>
  <si>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</si>
  <si>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</si>
  <si>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</si>
  <si>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</si>
  <si>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</si>
  <si>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</si>
  <si>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</si>
  <si>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</si>
  <si>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</si>
  <si>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</si>
  <si>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</si>
  <si>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</si>
  <si>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</si>
  <si>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</si>
  <si>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</si>
  <si>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</si>
  <si>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</si>
  <si>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</si>
  <si>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</si>
  <si>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</si>
  <si>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</si>
  <si>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</si>
  <si>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</si>
  <si>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</si>
  <si>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</si>
  <si>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</si>
  <si>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</si>
  <si>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</si>
  <si>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</si>
  <si>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</si>
  <si>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</si>
  <si>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</si>
  <si>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</si>
  <si>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</si>
  <si>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</si>
  <si>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</si>
  <si>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</si>
  <si>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</si>
  <si>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</si>
  <si>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</si>
  <si>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</si>
  <si>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</si>
  <si>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</si>
  <si>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</si>
  <si>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</si>
  <si>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</si>
  <si>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</si>
  <si>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</si>
  <si>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</si>
  <si>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</si>
  <si>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</si>
  <si>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</si>
  <si>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</si>
  <si>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</si>
  <si>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</si>
  <si>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</si>
  <si>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</si>
  <si>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</si>
  <si>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</si>
  <si>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</si>
  <si>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</si>
  <si>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</si>
  <si>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</si>
  <si>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</si>
  <si>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</si>
  <si>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</si>
  <si>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</si>
  <si>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</si>
  <si>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</si>
  <si>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</si>
  <si>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</si>
  <si>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</si>
  <si>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</si>
  <si>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</si>
  <si>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</si>
  <si>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</si>
  <si>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</si>
  <si>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</si>
  <si>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</si>
  <si>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</si>
  <si>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</si>
  <si>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</si>
  <si>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</si>
  <si>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</si>
  <si>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</si>
  <si>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</si>
  <si>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</si>
  <si>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</si>
  <si>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</si>
  <si>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</si>
  <si>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</si>
  <si>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</si>
  <si>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</si>
  <si>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</si>
  <si>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</si>
  <si>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</si>
  <si>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</si>
  <si>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</si>
  <si>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</si>
  <si>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</si>
  <si>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</si>
  <si>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</si>
  <si>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</si>
  <si>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</si>
  <si>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</si>
  <si>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</si>
  <si>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</si>
  <si>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</si>
  <si>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</si>
  <si>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</si>
  <si>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</si>
  <si>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</si>
  <si>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</si>
  <si>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</si>
  <si>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</si>
  <si>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</si>
  <si>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</si>
  <si>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</si>
  <si>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</si>
  <si>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</si>
  <si>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</si>
  <si>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</si>
  <si>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</si>
  <si>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</si>
  <si>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</si>
  <si>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</si>
  <si>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</si>
  <si>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</si>
  <si>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</si>
  <si>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</si>
  <si>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</si>
  <si>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</si>
  <si>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</si>
  <si>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</si>
  <si>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</si>
  <si>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</si>
  <si>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</si>
  <si>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</si>
  <si>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</si>
  <si>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</si>
  <si>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</si>
  <si>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</si>
  <si>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</si>
  <si>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</si>
  <si>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</si>
  <si>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</si>
  <si>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</si>
  <si>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</si>
  <si>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</si>
  <si>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</si>
  <si>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</si>
  <si>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</si>
  <si>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</si>
  <si>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</si>
  <si>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</si>
  <si>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</si>
  <si>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</si>
  <si>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</si>
  <si>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</si>
  <si>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</si>
  <si>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</si>
  <si>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</si>
  <si>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</si>
  <si>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</si>
  <si>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</si>
  <si>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</si>
  <si>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</si>
  <si>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</si>
  <si>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</si>
  <si>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</si>
  <si>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</si>
  <si>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</si>
  <si>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</si>
  <si>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</si>
  <si>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</si>
  <si>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</si>
  <si>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</si>
  <si>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</si>
  <si>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</si>
  <si>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</si>
  <si>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</si>
  <si>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</si>
  <si>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</si>
  <si>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</si>
  <si>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</si>
  <si>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</si>
  <si>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</si>
  <si>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</si>
  <si>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</si>
  <si>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</si>
  <si>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</si>
  <si>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</si>
  <si>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</si>
  <si>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</si>
  <si>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</si>
  <si>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</si>
  <si>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</si>
  <si>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</si>
  <si>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</si>
  <si>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</si>
  <si>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</si>
  <si>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</si>
  <si>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</si>
  <si>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</si>
  <si>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</si>
  <si>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</si>
  <si>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</si>
  <si>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</si>
  <si>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</si>
  <si>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</si>
  <si>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</si>
  <si>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</si>
  <si>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</si>
  <si>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</si>
  <si>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</si>
  <si>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</si>
  <si>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</si>
  <si>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</si>
  <si>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</si>
  <si>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</si>
  <si>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</si>
  <si>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</si>
  <si>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</si>
  <si>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</si>
  <si>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</si>
  <si>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</si>
  <si>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</si>
  <si>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</si>
  <si>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</si>
  <si>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</si>
  <si>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</si>
  <si>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</si>
  <si>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</si>
  <si>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</si>
  <si>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</si>
  <si>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</si>
  <si>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</si>
  <si>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</si>
  <si>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</si>
  <si>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</si>
  <si>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</si>
  <si>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</si>
  <si>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</si>
  <si>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</si>
  <si>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</si>
  <si>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</si>
  <si>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</si>
  <si>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</si>
  <si>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</si>
  <si>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</si>
  <si>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</si>
  <si>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</si>
  <si>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</si>
  <si>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</si>
  <si>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</si>
  <si>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</si>
  <si>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</si>
  <si>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</si>
  <si>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</si>
  <si>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</si>
  <si>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</si>
  <si>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</si>
  <si>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</si>
  <si>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</si>
  <si>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</si>
  <si>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</si>
  <si>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</si>
  <si>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</si>
  <si>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</si>
  <si>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</si>
  <si>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</si>
  <si>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</si>
  <si>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</si>
  <si>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</si>
  <si>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</si>
  <si>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</si>
  <si>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</si>
  <si>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</si>
  <si>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</si>
  <si>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</si>
  <si>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</si>
  <si>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</si>
  <si>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</si>
  <si>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</si>
  <si>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</si>
  <si>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</si>
  <si>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</si>
  <si>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</si>
  <si>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</si>
  <si>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</si>
  <si>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</si>
  <si>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</si>
  <si>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</si>
  <si>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</si>
  <si>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</si>
  <si>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</si>
  <si>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</si>
  <si>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</si>
  <si>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</si>
  <si>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</si>
  <si>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</si>
  <si>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</si>
  <si>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</si>
  <si>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</si>
  <si>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</si>
  <si>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</si>
  <si>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</si>
  <si>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</si>
  <si>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</si>
  <si>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</si>
  <si>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</si>
  <si>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</si>
  <si>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</si>
  <si>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</si>
  <si>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</si>
  <si>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</si>
  <si>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</si>
  <si>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</si>
  <si>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</si>
  <si>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</si>
  <si>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</si>
  <si>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</si>
  <si>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</si>
  <si>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</si>
  <si>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</si>
  <si>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</si>
  <si>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</si>
  <si>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</si>
  <si>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</si>
  <si>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</si>
  <si>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</si>
  <si>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</si>
  <si>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</si>
  <si>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</si>
  <si>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</si>
  <si>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</si>
  <si>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</si>
  <si>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</si>
  <si>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</si>
  <si>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</si>
  <si>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</si>
  <si>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</si>
  <si>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</si>
  <si>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</si>
  <si>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</si>
  <si>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</si>
  <si>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</si>
  <si>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</si>
  <si>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</si>
  <si>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</si>
  <si>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</si>
  <si>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</si>
  <si>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</si>
  <si>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</si>
  <si>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</si>
  <si>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</si>
  <si>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</si>
  <si>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</si>
  <si>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</si>
  <si>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</si>
  <si>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</si>
  <si>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</si>
  <si>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</si>
  <si>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</si>
  <si>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</si>
  <si>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</si>
  <si>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</si>
  <si>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</si>
  <si>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</si>
  <si>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</si>
  <si>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</si>
  <si>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</si>
  <si>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</si>
  <si>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</si>
  <si>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</si>
  <si>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</si>
  <si>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</si>
  <si>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</si>
  <si>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</si>
  <si>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</si>
  <si>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</si>
  <si>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</si>
  <si>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</si>
  <si>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</si>
  <si>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</si>
  <si>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</si>
  <si>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</si>
  <si>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</si>
  <si>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</si>
  <si>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</si>
  <si>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</si>
  <si>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</si>
  <si>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</si>
  <si>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</si>
  <si>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</si>
  <si>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</si>
  <si>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</si>
  <si>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</si>
  <si>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</si>
  <si>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</si>
  <si>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</si>
  <si>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</si>
  <si>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</si>
  <si>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</si>
  <si>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</si>
  <si>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</si>
  <si>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</si>
  <si>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</si>
  <si>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</si>
  <si>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</si>
  <si>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</si>
  <si>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</si>
  <si>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</si>
  <si>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</si>
  <si>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</si>
  <si>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</si>
  <si>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</si>
  <si>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</si>
  <si>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</si>
  <si>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</si>
  <si>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</si>
  <si>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</si>
  <si>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</si>
  <si>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</si>
  <si>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</si>
  <si>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</si>
  <si>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</si>
  <si>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</si>
  <si>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</si>
  <si>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</si>
  <si>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</si>
  <si>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</si>
  <si>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</si>
  <si>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</si>
  <si>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</si>
  <si>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</si>
  <si>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</si>
  <si>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</si>
  <si>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</si>
  <si>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</si>
  <si>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</si>
  <si>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</si>
  <si>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</si>
  <si>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</si>
  <si>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</si>
  <si>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</si>
  <si>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</si>
  <si>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</si>
  <si>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</si>
  <si>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</si>
  <si>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</si>
  <si>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</si>
  <si>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</si>
  <si>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</si>
  <si>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</si>
  <si>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</si>
  <si>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</si>
  <si>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</si>
  <si>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</si>
  <si>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</si>
  <si>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</si>
  <si>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</si>
  <si>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</si>
  <si>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</si>
  <si>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</si>
  <si>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</si>
  <si>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</si>
  <si>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</si>
  <si>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</si>
  <si>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</si>
  <si>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</si>
  <si>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</si>
  <si>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</si>
  <si>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</si>
  <si>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</si>
  <si>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</si>
  <si>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</si>
  <si>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</si>
  <si>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</si>
  <si>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</si>
  <si>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</si>
  <si>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</si>
  <si>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</si>
  <si>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</si>
  <si>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</si>
  <si>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</si>
  <si>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</si>
  <si>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</si>
  <si>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</si>
  <si>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</si>
  <si>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</si>
  <si>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</si>
  <si>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</si>
  <si>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</si>
  <si>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</si>
  <si>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</si>
  <si>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</si>
  <si>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</si>
  <si>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</si>
  <si>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</si>
  <si>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</si>
  <si>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</si>
  <si>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</si>
  <si>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</si>
  <si>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</si>
  <si>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</si>
  <si>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</si>
  <si>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</si>
  <si>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</si>
  <si>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</si>
  <si>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</si>
  <si>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</si>
  <si>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</si>
  <si>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</si>
  <si>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</si>
  <si>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</si>
  <si>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</si>
  <si>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</si>
  <si>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</si>
  <si>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</si>
  <si>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</si>
  <si>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</si>
  <si>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</si>
  <si>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</si>
  <si>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</si>
  <si>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</si>
  <si>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</si>
  <si>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</si>
  <si>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</si>
  <si>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</si>
  <si>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</si>
  <si>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</si>
  <si>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</si>
  <si>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</si>
  <si>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</si>
  <si>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</si>
  <si>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</si>
  <si>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</si>
  <si>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</si>
  <si>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</si>
  <si>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</si>
  <si>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</si>
  <si>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</si>
  <si>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</si>
  <si>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</si>
  <si>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</si>
  <si>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</si>
  <si>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</si>
  <si>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</si>
  <si>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</si>
  <si>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</si>
  <si>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</si>
  <si>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</si>
  <si>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</si>
  <si>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</si>
  <si>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</si>
  <si>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</si>
  <si>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</si>
  <si>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</si>
  <si>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</si>
  <si>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</si>
  <si>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</si>
  <si>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</si>
  <si>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</si>
  <si>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</si>
  <si>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</si>
  <si>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</si>
  <si>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</si>
  <si>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</si>
  <si>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</si>
  <si>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</si>
  <si>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</si>
  <si>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</si>
  <si>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</si>
  <si>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</si>
  <si>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</si>
  <si>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</si>
  <si>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</si>
  <si>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</si>
  <si>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</si>
  <si>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</si>
  <si>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</si>
  <si>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</si>
  <si>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</si>
  <si>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</si>
  <si>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</si>
  <si>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</si>
  <si>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</si>
  <si>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</si>
  <si>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</si>
  <si>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</si>
  <si>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</si>
  <si>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</si>
  <si>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</si>
  <si>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</si>
  <si>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</si>
  <si>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</si>
  <si>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</si>
  <si>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</si>
  <si>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</si>
  <si>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</si>
  <si>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</si>
  <si>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</si>
  <si>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</si>
  <si>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</si>
  <si>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</si>
  <si>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</si>
  <si>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</si>
  <si>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</si>
  <si>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</si>
  <si>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</si>
  <si>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</si>
  <si>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</si>
  <si>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</si>
  <si>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</si>
  <si>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</si>
  <si>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</si>
  <si>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</si>
  <si>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</si>
  <si>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</si>
  <si>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</si>
  <si>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</si>
  <si>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</si>
  <si>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</si>
  <si>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</si>
  <si>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</si>
  <si>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</si>
  <si>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</si>
  <si>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</si>
  <si>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</si>
  <si>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</si>
  <si>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</si>
  <si>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</si>
  <si>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</si>
  <si>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</si>
  <si>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</si>
  <si>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</si>
  <si>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</si>
  <si>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</si>
  <si>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</si>
  <si>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</si>
  <si>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</si>
  <si>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</si>
  <si>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</si>
  <si>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</si>
  <si>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</si>
  <si>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</si>
  <si>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</si>
  <si>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</si>
  <si>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</si>
  <si>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</si>
  <si>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</si>
  <si>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</si>
  <si>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</si>
  <si>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</si>
  <si>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</si>
  <si>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</si>
  <si>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</si>
  <si>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</si>
  <si>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</si>
  <si>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</si>
  <si>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</si>
  <si>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</si>
  <si>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</si>
  <si>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</si>
  <si>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</si>
  <si>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</si>
  <si>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</si>
  <si>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</si>
  <si>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</si>
  <si>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</si>
  <si>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</si>
  <si>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</si>
  <si>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</si>
  <si>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</si>
  <si>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</si>
  <si>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</si>
  <si>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</si>
  <si>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</si>
  <si>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</si>
  <si>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</si>
  <si>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</si>
  <si>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</si>
  <si>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</si>
  <si>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</si>
  <si>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</si>
  <si>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</si>
  <si>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</si>
  <si>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</si>
  <si>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</si>
  <si>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</si>
  <si>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</si>
  <si>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</si>
  <si>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</si>
  <si>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</si>
  <si>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</si>
  <si>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</si>
  <si>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</si>
  <si>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</si>
  <si>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</si>
  <si>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</si>
  <si>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</si>
  <si>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</si>
  <si>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</si>
  <si>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</si>
  <si>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</si>
  <si>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</si>
  <si>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</si>
  <si>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</si>
  <si>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</si>
  <si>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</si>
  <si>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</si>
  <si>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</si>
  <si>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</si>
  <si>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</si>
  <si>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</si>
  <si>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</si>
  <si>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</si>
  <si>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</si>
  <si>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</si>
  <si>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</si>
  <si>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</si>
  <si>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</si>
  <si>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</si>
  <si>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</si>
  <si>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</si>
  <si>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</si>
  <si>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</si>
  <si>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</si>
  <si>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</si>
  <si>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</si>
  <si>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</si>
  <si>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</si>
  <si>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</si>
  <si>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</si>
  <si>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</si>
  <si>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</si>
  <si>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</si>
  <si>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</si>
  <si>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</si>
  <si>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</si>
  <si>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</si>
  <si>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</si>
  <si>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</si>
  <si>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</si>
  <si>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</si>
  <si>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</si>
  <si>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</si>
  <si>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</si>
  <si>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</si>
  <si>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</si>
  <si>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</si>
  <si>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</si>
  <si>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</si>
  <si>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</si>
  <si>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</si>
  <si>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</si>
  <si>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</si>
  <si>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</si>
  <si>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</si>
  <si>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</si>
  <si>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</si>
  <si>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</si>
  <si>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</si>
  <si>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</si>
  <si>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</si>
  <si>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</si>
  <si>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</si>
  <si>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</si>
  <si>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</si>
  <si>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</si>
  <si>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</si>
  <si>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</si>
  <si>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</si>
  <si>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</si>
  <si>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</si>
  <si>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</si>
  <si>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</si>
  <si>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</si>
  <si>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</si>
  <si>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</si>
  <si>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</si>
  <si>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</si>
  <si>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</si>
  <si>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</si>
  <si>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</si>
  <si>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</si>
  <si>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</si>
  <si>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</si>
  <si>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</si>
  <si>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</si>
  <si>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</si>
  <si>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</si>
  <si>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</si>
  <si>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</si>
  <si>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</si>
  <si>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</si>
  <si>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</si>
  <si>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</si>
  <si>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</si>
  <si>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</si>
  <si>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</si>
  <si>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</si>
  <si>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</si>
  <si>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</si>
  <si>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</si>
  <si>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</si>
  <si>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</si>
  <si>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</si>
  <si>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</si>
  <si>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</si>
  <si>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</si>
  <si>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</si>
  <si>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</si>
  <si>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</si>
  <si>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</si>
  <si>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</si>
  <si>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</si>
  <si>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</si>
  <si>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</si>
  <si>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</si>
  <si>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</si>
  <si>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</si>
  <si>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</si>
  <si>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</si>
  <si>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</si>
  <si>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</si>
  <si>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</si>
  <si>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</si>
  <si>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</si>
  <si>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</si>
  <si>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</si>
  <si>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</si>
  <si>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</si>
  <si>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</si>
  <si>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</si>
  <si>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</si>
  <si>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</si>
  <si>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</si>
  <si>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</si>
  <si>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</si>
  <si>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</si>
  <si>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</si>
  <si>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</si>
  <si>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</si>
  <si>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</si>
  <si>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</si>
  <si>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</si>
  <si>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</si>
  <si>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</si>
  <si>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</si>
  <si>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</si>
  <si>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</si>
  <si>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</si>
  <si>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</si>
  <si>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</si>
  <si>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</si>
  <si>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</si>
  <si>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</si>
  <si>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</si>
  <si>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</si>
  <si>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</si>
  <si>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</si>
  <si>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</si>
  <si>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</si>
  <si>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</si>
  <si>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</si>
  <si>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</si>
  <si>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</si>
  <si>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</si>
  <si>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</si>
  <si>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</si>
  <si>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</si>
  <si>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</si>
  <si>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</si>
  <si>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</si>
  <si>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</si>
  <si>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</si>
  <si>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</si>
  <si>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</si>
  <si>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</si>
  <si>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</si>
  <si>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</si>
  <si>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</si>
  <si>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</si>
  <si>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</si>
  <si>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</si>
  <si>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</si>
  <si>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</si>
  <si>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</si>
  <si>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</si>
  <si>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</si>
  <si>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</si>
  <si>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</si>
  <si>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</si>
  <si>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</si>
  <si>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</si>
  <si>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</si>
  <si>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</si>
  <si>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</si>
  <si>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</si>
  <si>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</si>
  <si>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</si>
  <si>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</si>
  <si>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</si>
  <si>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</si>
  <si>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</si>
  <si>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</si>
  <si>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</si>
  <si>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</si>
  <si>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</si>
  <si>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</si>
  <si>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</si>
  <si>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</si>
  <si>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</si>
  <si>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</si>
  <si>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</si>
  <si>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</si>
  <si>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</si>
  <si>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</si>
  <si>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</si>
  <si>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</si>
  <si>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</si>
  <si>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</si>
  <si>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</si>
  <si>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</si>
  <si>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</si>
  <si>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</si>
  <si>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</si>
  <si>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</si>
  <si>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</si>
  <si>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</si>
  <si>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</si>
  <si>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</si>
  <si>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</si>
  <si>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</si>
  <si>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</si>
  <si>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</si>
  <si>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</si>
  <si>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</si>
  <si>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</si>
  <si>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</si>
  <si>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</si>
  <si>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</si>
  <si>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</si>
  <si>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</si>
  <si>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</si>
  <si>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</si>
  <si>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</si>
  <si>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</si>
  <si>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</si>
  <si>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</si>
  <si>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</si>
  <si>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</si>
  <si>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</si>
  <si>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</si>
  <si>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</si>
  <si>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</si>
  <si>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</si>
  <si>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</si>
  <si>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</si>
  <si>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</si>
  <si>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</si>
  <si>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</si>
  <si>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</si>
  <si>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</si>
  <si>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</si>
  <si>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</si>
  <si>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</si>
  <si>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</si>
  <si>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</si>
  <si>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</si>
  <si>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</si>
  <si>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</si>
  <si>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</si>
  <si>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</si>
  <si>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</si>
  <si>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</si>
  <si>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</si>
  <si>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</si>
  <si>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</si>
  <si>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</si>
  <si>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</si>
  <si>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</si>
  <si>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</si>
  <si>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</si>
  <si>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</si>
  <si>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</si>
  <si>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</si>
  <si>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</si>
  <si>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</si>
  <si>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</si>
  <si>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</si>
  <si>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</si>
  <si>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</si>
  <si>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</si>
  <si>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</si>
  <si>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</si>
  <si>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</si>
  <si>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</si>
  <si>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</si>
  <si>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</si>
  <si>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</si>
  <si>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</si>
  <si>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</si>
  <si>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</si>
  <si>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</si>
  <si>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</si>
  <si>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</si>
  <si>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</si>
  <si>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</si>
  <si>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</si>
  <si>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</si>
  <si>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</si>
  <si>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</si>
  <si>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</si>
  <si>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</si>
  <si>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</si>
  <si>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</si>
  <si>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</si>
  <si>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</si>
  <si>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</si>
  <si>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</si>
  <si>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</si>
  <si>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</si>
  <si>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</si>
  <si>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</si>
  <si>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</si>
  <si>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</si>
  <si>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</si>
  <si>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</si>
  <si>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</si>
  <si>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</si>
  <si>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</si>
  <si>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</si>
  <si>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</si>
  <si>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</si>
  <si>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</si>
  <si>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</si>
  <si>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</si>
  <si>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</si>
  <si>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</si>
  <si>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</si>
  <si>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</si>
  <si>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</si>
  <si>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</si>
  <si>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</si>
  <si>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</si>
  <si>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</si>
  <si>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</si>
  <si>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</si>
  <si>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</si>
  <si>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</si>
  <si>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</si>
  <si>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</si>
  <si>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</si>
  <si>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</si>
  <si>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</si>
  <si>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</si>
  <si>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</si>
  <si>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</si>
  <si>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</si>
  <si>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</si>
  <si>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</si>
  <si>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</si>
  <si>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</si>
  <si>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</si>
  <si>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</si>
  <si>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</si>
  <si>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</si>
  <si>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</si>
  <si>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</si>
  <si>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</si>
  <si>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</si>
  <si>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</si>
  <si>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</si>
  <si>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</si>
  <si>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</si>
  <si>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</si>
  <si>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</si>
  <si>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</si>
  <si>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</si>
  <si>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</si>
  <si>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</si>
  <si>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</si>
  <si>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</si>
  <si>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</si>
  <si>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</si>
  <si>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</si>
  <si>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</si>
  <si>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</si>
  <si>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</si>
  <si>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</si>
  <si>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</si>
  <si>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</si>
  <si>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</si>
  <si>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</si>
  <si>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</si>
  <si>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</si>
  <si>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</si>
  <si>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</si>
  <si>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</si>
  <si>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</si>
  <si>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</si>
  <si>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</si>
  <si>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</si>
  <si>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</si>
  <si>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</si>
  <si>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</si>
  <si>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</si>
  <si>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</si>
  <si>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</si>
  <si>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</si>
  <si>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</si>
  <si>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</si>
  <si>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</si>
  <si>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</si>
  <si>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</si>
  <si>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</si>
  <si>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</si>
  <si>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</si>
  <si>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</si>
  <si>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</si>
  <si>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</si>
  <si>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</si>
  <si>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</si>
  <si>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</si>
  <si>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</si>
  <si>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</si>
  <si>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</si>
  <si>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</si>
  <si>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</si>
  <si>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</si>
  <si>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</si>
  <si>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</si>
  <si>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</si>
  <si>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</si>
  <si>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</si>
  <si>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</si>
  <si>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</si>
  <si>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</si>
  <si>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</si>
  <si>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</si>
  <si>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</si>
  <si>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</si>
  <si>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</si>
  <si>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</si>
  <si>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</si>
  <si>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</si>
  <si>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</si>
  <si>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</si>
  <si>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</si>
  <si>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</si>
  <si>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</si>
  <si>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</si>
  <si>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</si>
  <si>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</si>
  <si>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</si>
  <si>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</si>
  <si>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</si>
  <si>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</si>
  <si>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</si>
  <si>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</si>
  <si>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</si>
  <si>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</si>
  <si>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</si>
  <si>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</si>
  <si>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</si>
  <si>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</si>
  <si>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</si>
  <si>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</si>
  <si>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</si>
  <si>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</si>
  <si>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</si>
  <si>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</si>
  <si>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</si>
  <si>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</si>
  <si>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</si>
  <si>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</si>
  <si>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</si>
  <si>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</si>
  <si>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</si>
  <si>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</si>
  <si>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</si>
  <si>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</si>
  <si>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</si>
  <si>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</si>
  <si>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</si>
  <si>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</si>
  <si>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</si>
  <si>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</si>
  <si>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</si>
  <si>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</si>
  <si>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</si>
  <si>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</si>
  <si>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</si>
  <si>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</si>
  <si>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</si>
  <si>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</si>
  <si>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</si>
  <si>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</si>
  <si>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</si>
  <si>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</si>
  <si>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</si>
  <si>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</si>
  <si>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</si>
  <si>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</si>
  <si>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</si>
  <si>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</si>
  <si>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</si>
  <si>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</si>
  <si>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</si>
  <si>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</si>
  <si>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</si>
  <si>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</si>
  <si>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</si>
  <si>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</si>
  <si>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</si>
  <si>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</si>
  <si>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</si>
  <si>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</si>
  <si>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</si>
  <si>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</si>
  <si>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</si>
  <si>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</si>
  <si>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</si>
  <si>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</si>
  <si>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</si>
  <si>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</si>
  <si>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</si>
  <si>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</si>
  <si>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</si>
  <si>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</si>
  <si>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</si>
  <si>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</si>
  <si>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</si>
  <si>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</si>
  <si>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</si>
  <si>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</si>
  <si>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</si>
  <si>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</si>
  <si>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</si>
  <si>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</si>
  <si>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</si>
  <si>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</si>
  <si>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</si>
  <si>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</si>
  <si>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</si>
  <si>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</si>
  <si>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</si>
  <si>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</si>
  <si>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</si>
  <si>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</si>
  <si>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</si>
  <si>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</si>
  <si>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</si>
  <si>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</si>
  <si>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</si>
  <si>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</si>
  <si>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</si>
  <si>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</si>
  <si>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</si>
  <si>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</si>
  <si>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</si>
  <si>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</si>
  <si>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</si>
  <si>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</si>
  <si>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</si>
  <si>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</si>
  <si>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</si>
  <si>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</si>
  <si>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</si>
  <si>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</si>
  <si>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</si>
  <si>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</si>
  <si>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</si>
  <si>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</si>
  <si>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</si>
  <si>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</si>
  <si>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</si>
  <si>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</si>
  <si>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</si>
  <si>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</si>
  <si>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</si>
  <si>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</si>
  <si>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</si>
  <si>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</si>
  <si>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</si>
  <si>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</si>
  <si>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</si>
  <si>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</si>
  <si>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</si>
  <si>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</si>
  <si>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</si>
  <si>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</si>
  <si>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</si>
  <si>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</si>
  <si>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</si>
  <si>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</si>
  <si>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</si>
  <si>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</si>
  <si>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</si>
  <si>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</si>
  <si>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</si>
  <si>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</si>
  <si>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</si>
  <si>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</si>
  <si>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</si>
  <si>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</si>
  <si>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</si>
  <si>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</si>
  <si>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</si>
  <si>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</si>
  <si>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</si>
  <si>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</si>
  <si>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</si>
  <si>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</si>
  <si>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</si>
  <si>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</si>
  <si>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</si>
  <si>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</si>
  <si>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</si>
  <si>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</si>
  <si>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</si>
  <si>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</si>
  <si>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</si>
  <si>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</si>
  <si>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</si>
  <si>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</si>
  <si>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</si>
  <si>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</si>
  <si>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</si>
  <si>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</si>
  <si>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</si>
  <si>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</si>
  <si>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</si>
  <si>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</si>
  <si>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</si>
  <si>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</si>
  <si>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</si>
  <si>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</si>
  <si>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</si>
  <si>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</si>
  <si>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</si>
  <si>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</si>
  <si>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</si>
  <si>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</si>
  <si>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</si>
  <si>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</si>
  <si>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</si>
  <si>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</si>
  <si>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</si>
  <si>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</si>
  <si>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</si>
  <si>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</si>
  <si>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</si>
  <si>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</si>
  <si>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</si>
  <si>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</si>
  <si>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</si>
  <si>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</si>
  <si>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</si>
  <si>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</si>
  <si>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</si>
  <si>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</si>
  <si>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</si>
  <si>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</si>
  <si>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</si>
  <si>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</si>
  <si>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</si>
  <si>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</si>
  <si>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</si>
  <si>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</si>
  <si>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</si>
  <si>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</si>
  <si>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</si>
  <si>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</si>
  <si>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</si>
  <si>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</si>
  <si>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</si>
  <si>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</si>
  <si>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</si>
  <si>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</si>
  <si>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</si>
  <si>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</si>
  <si>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</si>
  <si>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</si>
  <si>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</si>
  <si>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</si>
  <si>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</si>
  <si>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</si>
  <si>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</si>
  <si>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</si>
  <si>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</si>
  <si>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</si>
  <si>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</si>
  <si>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</si>
  <si>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</si>
  <si>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</si>
  <si>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</si>
  <si>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</si>
  <si>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</si>
  <si>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</si>
  <si>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</si>
  <si>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</si>
  <si>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</si>
  <si>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</si>
  <si>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</si>
  <si>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</si>
  <si>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</si>
  <si>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</si>
  <si>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</si>
  <si>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</si>
  <si>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</si>
  <si>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</si>
  <si>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</si>
  <si>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</si>
  <si>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</si>
  <si>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</si>
  <si>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</si>
  <si>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</si>
  <si>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</si>
  <si>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</si>
  <si>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</si>
  <si>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</si>
  <si>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</si>
  <si>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</si>
  <si>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</si>
  <si>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</si>
  <si>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</si>
  <si>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</si>
  <si>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</si>
  <si>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</si>
  <si>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</si>
  <si>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</si>
  <si>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</si>
  <si>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</si>
  <si>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</si>
  <si>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</si>
  <si>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</si>
  <si>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</si>
  <si>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</si>
  <si>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</si>
  <si>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</si>
  <si>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</si>
  <si>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</si>
  <si>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</si>
  <si>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</si>
  <si>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</si>
  <si>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</si>
  <si>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</si>
  <si>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</si>
  <si>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</si>
  <si>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</si>
  <si>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</si>
  <si>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</si>
  <si>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</si>
  <si>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</si>
  <si>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</si>
  <si>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</si>
  <si>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</si>
  <si>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</si>
  <si>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</si>
  <si>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</si>
  <si>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</si>
  <si>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</si>
  <si>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</si>
  <si>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</si>
  <si>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</si>
  <si>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</si>
  <si>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</si>
  <si>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</si>
  <si>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</si>
  <si>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</si>
  <si>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</si>
  <si>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</si>
  <si>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</si>
  <si>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</si>
  <si>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</si>
  <si>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</si>
  <si>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</si>
  <si>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</si>
  <si>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</si>
  <si>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</si>
  <si>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</si>
  <si>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</si>
  <si>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</si>
  <si>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</si>
  <si>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</si>
  <si>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</si>
  <si>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</si>
  <si>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</si>
  <si>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</si>
  <si>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</si>
  <si>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</si>
  <si>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</si>
  <si>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</si>
  <si>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</si>
  <si>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</si>
  <si>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</si>
  <si>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</si>
  <si>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</si>
  <si>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</si>
  <si>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</si>
  <si>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</si>
  <si>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</si>
  <si>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</si>
  <si>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</si>
  <si>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</si>
  <si>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</si>
  <si>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</si>
  <si>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</si>
  <si>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</si>
  <si>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</si>
  <si>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</si>
  <si>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</si>
  <si>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</si>
  <si>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</si>
  <si>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</si>
  <si>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</si>
  <si>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</si>
  <si>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</si>
  <si>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</si>
  <si>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</si>
  <si>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</si>
  <si>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</si>
  <si>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</si>
  <si>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</si>
  <si>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</si>
  <si>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</si>
  <si>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</si>
  <si>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</si>
  <si>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</si>
  <si>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</si>
  <si>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</si>
  <si>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</si>
  <si>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</si>
  <si>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</si>
  <si>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</si>
  <si>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</si>
  <si>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</si>
  <si>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</si>
  <si>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</si>
  <si>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</si>
  <si>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</si>
  <si>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</si>
  <si>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</si>
  <si>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</si>
  <si>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</si>
  <si>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</si>
  <si>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</si>
  <si>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</si>
  <si>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</si>
  <si>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</si>
  <si>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</si>
  <si>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</si>
  <si>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</si>
  <si>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</si>
  <si>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</si>
  <si>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</si>
  <si>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</si>
  <si>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</si>
  <si>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</si>
  <si>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</si>
  <si>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</si>
  <si>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</si>
  <si>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</si>
  <si>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</si>
  <si>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</si>
  <si>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</si>
  <si>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</si>
  <si>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</si>
  <si>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</si>
  <si>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</si>
  <si>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</si>
  <si>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</si>
  <si>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</si>
  <si>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</si>
  <si>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</si>
  <si>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</si>
  <si>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</si>
  <si>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</si>
  <si>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</si>
  <si>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</si>
  <si>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</si>
  <si>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</si>
  <si>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</si>
  <si>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</si>
  <si>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</si>
  <si>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</si>
  <si>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</si>
  <si>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</si>
  <si>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</si>
  <si>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</si>
  <si>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</si>
  <si>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</si>
  <si>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</si>
  <si>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</si>
  <si>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</si>
  <si>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</si>
  <si>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</si>
  <si>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</si>
  <si>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</si>
  <si>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</si>
  <si>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</si>
  <si>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</si>
  <si>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</si>
  <si>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</si>
  <si>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</si>
  <si>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</si>
  <si>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</si>
  <si>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</si>
  <si>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</si>
  <si>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</si>
  <si>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</si>
  <si>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</si>
  <si>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</si>
  <si>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</si>
  <si>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</si>
  <si>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</si>
  <si>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</si>
  <si>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</si>
  <si>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</si>
  <si>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</si>
  <si>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</si>
  <si>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</si>
  <si>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</si>
  <si>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</si>
  <si>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</si>
  <si>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</si>
  <si>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</si>
  <si>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</si>
  <si>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</si>
  <si>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</si>
  <si>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</si>
  <si>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</si>
  <si>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</si>
  <si>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</si>
  <si>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</si>
  <si>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</si>
  <si>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</si>
  <si>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</si>
  <si>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</si>
  <si>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</si>
  <si>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</si>
  <si>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</si>
  <si>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</si>
  <si>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</si>
  <si>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</si>
  <si>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</si>
  <si>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</si>
  <si>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</si>
  <si>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</si>
  <si>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</si>
  <si>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</si>
  <si>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</si>
  <si>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</si>
  <si>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</si>
  <si>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</si>
  <si>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</si>
  <si>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</si>
  <si>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</si>
  <si>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</si>
  <si>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</si>
  <si>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</si>
  <si>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</si>
  <si>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</si>
  <si>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</si>
  <si>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</si>
  <si>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</si>
  <si>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</si>
  <si>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</si>
  <si>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</si>
  <si>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</si>
  <si>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</si>
  <si>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</si>
  <si>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</si>
  <si>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</si>
  <si>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</si>
  <si>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</si>
  <si>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</si>
  <si>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</si>
  <si>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</si>
  <si>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</si>
  <si>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</si>
  <si>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</si>
  <si>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</si>
  <si>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</si>
  <si>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</si>
  <si>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</si>
  <si>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</si>
  <si>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</si>
  <si>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</si>
  <si>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</si>
  <si>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</si>
  <si>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</si>
  <si>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</si>
  <si>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</si>
  <si>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</si>
  <si>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</si>
  <si>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</si>
  <si>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</si>
  <si>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</si>
  <si>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</si>
  <si>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</si>
  <si>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</si>
  <si>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</si>
  <si>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</si>
  <si>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</si>
  <si>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</si>
  <si>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</si>
  <si>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</si>
  <si>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</si>
  <si>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</si>
  <si>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</si>
  <si>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</si>
  <si>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</si>
  <si>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</si>
  <si>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</si>
  <si>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</si>
  <si>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</si>
  <si>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</si>
  <si>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</si>
  <si>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</si>
  <si>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</si>
  <si>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</si>
  <si>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</si>
  <si>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</si>
  <si>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</si>
  <si>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</si>
  <si>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</si>
  <si>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</si>
  <si>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</si>
  <si>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</si>
  <si>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</si>
  <si>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</si>
  <si>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</si>
  <si>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</si>
  <si>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</si>
  <si>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</si>
  <si>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</si>
  <si>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</si>
  <si>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</si>
  <si>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</si>
  <si>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</si>
  <si>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</si>
  <si>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</si>
  <si>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</si>
  <si>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</si>
  <si>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</si>
  <si>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</si>
  <si>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</si>
  <si>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</si>
  <si>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</si>
  <si>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</si>
  <si>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</si>
  <si>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</si>
  <si>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</si>
  <si>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</si>
  <si>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</si>
  <si>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</si>
  <si>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</si>
  <si>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</si>
  <si>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</si>
  <si>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</si>
  <si>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</si>
  <si>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</si>
  <si>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</si>
  <si>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</si>
  <si>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</si>
  <si>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</si>
  <si>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</si>
  <si>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</si>
  <si>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</si>
  <si>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</si>
  <si>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</si>
  <si>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</si>
  <si>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</si>
  <si>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</si>
  <si>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</si>
  <si>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</si>
  <si>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</si>
  <si>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</si>
  <si>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</si>
  <si>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</si>
  <si>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</si>
  <si>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</si>
  <si>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</si>
  <si>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</si>
  <si>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</si>
  <si>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</si>
  <si>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</si>
  <si>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</si>
  <si>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</si>
  <si>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</si>
  <si>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</si>
  <si>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</si>
  <si>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</si>
  <si>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</si>
  <si>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</si>
  <si>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</si>
  <si>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</si>
  <si>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</si>
  <si>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</si>
  <si>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</si>
  <si>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</si>
  <si>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</si>
  <si>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</si>
  <si>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</si>
  <si>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</si>
  <si>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</si>
  <si>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</si>
  <si>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</si>
  <si>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</si>
  <si>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</si>
  <si>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</si>
  <si>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</si>
  <si>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</si>
  <si>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</si>
  <si>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</si>
  <si>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</si>
  <si>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</si>
  <si>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</si>
  <si>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</si>
  <si>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</si>
  <si>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</si>
  <si>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</si>
  <si>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</si>
  <si>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</si>
  <si>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</si>
  <si>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</si>
  <si>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</si>
  <si>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</si>
  <si>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</si>
  <si>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</si>
  <si>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</si>
  <si>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</si>
  <si>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</si>
  <si>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</si>
  <si>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</si>
  <si>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</si>
  <si>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</si>
  <si>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</si>
  <si>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</si>
  <si>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</si>
  <si>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</si>
  <si>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</si>
  <si>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</si>
  <si>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</si>
  <si>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</si>
  <si>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</si>
  <si>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</si>
  <si>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</si>
  <si>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</si>
  <si>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</si>
  <si>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</si>
  <si>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</si>
  <si>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</si>
  <si>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</si>
  <si>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</si>
  <si>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</si>
  <si>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</si>
  <si>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</si>
  <si>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</si>
  <si>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</si>
  <si>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</si>
  <si>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</si>
  <si>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</si>
  <si>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</si>
  <si>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</si>
  <si>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</si>
  <si>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</si>
  <si>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</si>
  <si>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</si>
  <si>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</si>
  <si>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</si>
  <si>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</si>
  <si>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</si>
  <si>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</si>
  <si>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</si>
  <si>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</si>
  <si>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</si>
  <si>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</si>
  <si>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</si>
  <si>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</si>
  <si>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</si>
  <si>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</si>
  <si>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</si>
  <si>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</si>
  <si>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</si>
  <si>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</si>
  <si>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</si>
  <si>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</si>
  <si>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</si>
  <si>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</si>
  <si>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</si>
  <si>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</si>
  <si>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</si>
  <si>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</si>
  <si>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</si>
  <si>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</si>
  <si>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</si>
  <si>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</si>
  <si>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</si>
  <si>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</si>
  <si>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</si>
  <si>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</si>
  <si>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</si>
  <si>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</si>
  <si>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</si>
  <si>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</si>
  <si>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</si>
  <si>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</si>
  <si>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</si>
  <si>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</si>
  <si>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</si>
  <si>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</si>
  <si>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</si>
  <si>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</si>
  <si>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</si>
  <si>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</si>
  <si>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</si>
  <si>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</si>
  <si>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</si>
  <si>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</si>
  <si>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</si>
  <si>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</si>
  <si>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</si>
  <si>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</si>
  <si>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</si>
  <si>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</si>
  <si>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</si>
  <si>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</si>
  <si>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</si>
  <si>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</si>
  <si>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</si>
  <si>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</si>
  <si>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</si>
  <si>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</si>
  <si>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</si>
  <si>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</si>
  <si>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</si>
  <si>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</si>
  <si>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</si>
  <si>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</si>
  <si>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</si>
  <si>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</si>
  <si>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</si>
  <si>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</si>
  <si>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</si>
  <si>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</si>
  <si>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</si>
  <si>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</si>
  <si>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</si>
  <si>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</si>
  <si>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</si>
  <si>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</si>
  <si>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</si>
  <si>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</si>
  <si>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</si>
  <si>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</si>
  <si>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</si>
  <si>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</si>
  <si>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</si>
  <si>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</si>
  <si>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</si>
  <si>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</si>
  <si>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</si>
  <si>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</si>
  <si>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</si>
  <si>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</si>
  <si>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</si>
  <si>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</si>
  <si>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</si>
  <si>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</si>
  <si>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</si>
  <si>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</si>
  <si>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</si>
  <si>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</si>
  <si>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</si>
  <si>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</si>
  <si>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</si>
  <si>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</si>
  <si>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</si>
  <si>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</si>
  <si>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</si>
  <si>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</si>
  <si>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</si>
  <si>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</si>
  <si>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</si>
  <si>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</si>
  <si>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</si>
  <si>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</si>
  <si>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</si>
  <si>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</si>
  <si>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</si>
  <si>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</si>
  <si>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</si>
  <si>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</si>
  <si>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</si>
  <si>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</si>
  <si>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</si>
  <si>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</si>
  <si>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</si>
  <si>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</si>
  <si>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</si>
  <si>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</si>
  <si>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</si>
  <si>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</si>
  <si>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</si>
  <si>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</si>
  <si>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</si>
  <si>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</si>
  <si>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</si>
  <si>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</si>
  <si>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</si>
  <si>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</si>
  <si>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</si>
  <si>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</si>
  <si>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</si>
  <si>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</si>
  <si>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</si>
  <si>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</si>
  <si>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</si>
  <si>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</si>
  <si>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</si>
  <si>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</si>
  <si>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</si>
  <si>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</si>
  <si>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</si>
  <si>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</si>
  <si>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</si>
  <si>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</si>
  <si>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</si>
  <si>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</si>
  <si>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</si>
  <si>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</si>
  <si>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</si>
  <si>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</si>
  <si>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</si>
  <si>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</si>
  <si>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</si>
  <si>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</si>
  <si>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</si>
  <si>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</si>
  <si>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</si>
  <si>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</si>
  <si>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</si>
  <si>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</si>
  <si>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</si>
  <si>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</si>
  <si>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</si>
  <si>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</si>
  <si>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</si>
  <si>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</si>
  <si>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</si>
  <si>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</si>
  <si>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</si>
  <si>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</si>
  <si>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</si>
  <si>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</si>
  <si>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</si>
  <si>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</si>
  <si>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</si>
  <si>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</si>
  <si>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</si>
  <si>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</si>
  <si>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</si>
  <si>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</si>
  <si>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</si>
  <si>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</si>
  <si>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</si>
  <si>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</si>
  <si>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</si>
  <si>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</si>
  <si>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</si>
  <si>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</si>
  <si>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</si>
  <si>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</si>
  <si>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</si>
  <si>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</si>
  <si>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</si>
  <si>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</si>
  <si>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</si>
  <si>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</si>
  <si>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</si>
  <si>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</si>
  <si>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</si>
  <si>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</si>
  <si>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</si>
  <si>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</si>
  <si>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</si>
  <si>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</si>
  <si>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</si>
  <si>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</si>
  <si>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</si>
  <si>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</si>
  <si>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</si>
  <si>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</si>
  <si>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</si>
  <si>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</si>
  <si>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</si>
  <si>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</si>
  <si>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</si>
  <si>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</si>
  <si>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</si>
  <si>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</si>
  <si>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</si>
  <si>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</si>
  <si>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</si>
  <si>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</si>
  <si>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</si>
  <si>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</si>
  <si>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</si>
  <si>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</si>
  <si>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</si>
  <si>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</si>
  <si>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</si>
  <si>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</si>
  <si>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</si>
  <si>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</si>
  <si>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</si>
  <si>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</si>
  <si>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</si>
  <si>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</si>
  <si>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</si>
  <si>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</si>
  <si>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</si>
  <si>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</si>
  <si>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</si>
  <si>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</si>
  <si>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</si>
  <si>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</si>
  <si>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</si>
  <si>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</si>
  <si>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</si>
  <si>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</si>
  <si>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</si>
  <si>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</si>
  <si>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</si>
  <si>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</si>
  <si>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</si>
  <si>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</si>
  <si>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</si>
  <si>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</si>
  <si>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</si>
  <si>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</si>
  <si>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</si>
  <si>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</si>
  <si>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</si>
  <si>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</si>
  <si>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</si>
  <si>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</si>
  <si>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</si>
  <si>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</si>
  <si>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</si>
  <si>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</si>
  <si>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</si>
  <si>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</si>
  <si>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</si>
  <si>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</si>
  <si>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</si>
  <si>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</si>
  <si>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</si>
  <si>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</si>
  <si>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</si>
  <si>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</si>
  <si>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</si>
  <si>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</si>
  <si>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</si>
  <si>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</si>
  <si>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</si>
  <si>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</si>
  <si>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</si>
  <si>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</si>
  <si>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</si>
  <si>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</si>
  <si>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</si>
  <si>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</si>
  <si>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</si>
  <si>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</si>
  <si>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</si>
  <si>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</si>
  <si>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</si>
  <si>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</si>
  <si>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</si>
  <si>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</si>
  <si>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</si>
  <si>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</si>
  <si>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</si>
  <si>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</si>
  <si>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</si>
  <si>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</si>
  <si>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</si>
  <si>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</si>
  <si>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</si>
  <si>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</si>
  <si>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</si>
  <si>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</si>
  <si>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</si>
  <si>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</si>
  <si>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</si>
  <si>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</si>
  <si>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</si>
  <si>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</si>
  <si>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</si>
  <si>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</si>
  <si>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</si>
  <si>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</si>
  <si>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</si>
  <si>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</si>
  <si>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</si>
  <si>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</si>
  <si>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</si>
  <si>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</si>
  <si>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</si>
  <si>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</si>
  <si>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</si>
  <si>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</si>
  <si>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</si>
  <si>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</si>
  <si>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</si>
  <si>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</si>
  <si>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</si>
  <si>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</si>
  <si>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</si>
  <si>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</si>
  <si>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</si>
  <si>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</si>
  <si>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</si>
  <si>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</si>
  <si>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</si>
  <si>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</si>
  <si>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</si>
  <si>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</si>
  <si>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</si>
  <si>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</si>
  <si>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</si>
  <si>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</si>
  <si>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</si>
  <si>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</si>
  <si>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</si>
  <si>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</si>
  <si>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</si>
  <si>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</si>
  <si>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</si>
  <si>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</si>
  <si>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</si>
  <si>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</si>
  <si>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</si>
  <si>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</si>
  <si>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</si>
  <si>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</si>
  <si>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</si>
  <si>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</si>
  <si>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</si>
  <si>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</si>
  <si>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</si>
  <si>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</si>
  <si>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</si>
  <si>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</si>
  <si>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</si>
  <si>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</si>
  <si>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</si>
  <si>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</si>
  <si>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</si>
  <si>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</si>
  <si>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</si>
  <si>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</si>
  <si>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</si>
  <si>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</si>
  <si>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</si>
  <si>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</si>
  <si>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</si>
  <si>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</si>
  <si>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</si>
  <si>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</si>
  <si>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</si>
  <si>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</si>
  <si>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</si>
  <si>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</si>
  <si>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</si>
  <si>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</si>
  <si>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</si>
  <si>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</si>
  <si>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</si>
  <si>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</si>
  <si>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</si>
  <si>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</si>
  <si>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</si>
  <si>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</si>
  <si>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</si>
  <si>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</si>
  <si>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</si>
  <si>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</si>
  <si>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</si>
  <si>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</si>
  <si>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</si>
  <si>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</si>
  <si>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</si>
  <si>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</si>
  <si>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</si>
  <si>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</si>
  <si>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</si>
  <si>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</si>
  <si>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</si>
  <si>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</si>
  <si>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</si>
  <si>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</si>
  <si>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</si>
  <si>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</si>
  <si>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</si>
  <si>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</si>
  <si>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</si>
  <si>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</si>
  <si>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</si>
  <si>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</si>
  <si>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</si>
  <si>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</si>
  <si>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</si>
  <si>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</si>
  <si>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</si>
  <si>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</si>
  <si>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</si>
  <si>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</si>
  <si>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</si>
  <si>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</si>
  <si>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</si>
  <si>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</si>
  <si>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</si>
  <si>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</si>
  <si>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</si>
  <si>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</si>
  <si>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</si>
  <si>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</si>
  <si>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</si>
  <si>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</si>
  <si>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</si>
  <si>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</si>
  <si>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</si>
  <si>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</si>
  <si>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</si>
  <si>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</si>
  <si>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</si>
  <si>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</si>
  <si>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</si>
  <si>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</si>
  <si>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</si>
  <si>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</si>
  <si>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</si>
  <si>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</si>
  <si>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</si>
  <si>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</si>
  <si>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</si>
  <si>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</si>
  <si>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</si>
  <si>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</si>
  <si>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</si>
  <si>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</si>
  <si>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</si>
  <si>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</si>
  <si>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</si>
  <si>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</si>
  <si>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</si>
  <si>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</si>
  <si>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</si>
  <si>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</si>
  <si>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</si>
  <si>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</si>
  <si>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</si>
  <si>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</si>
  <si>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</si>
  <si>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</si>
  <si>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</si>
  <si>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</si>
  <si>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</si>
  <si>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</si>
  <si>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</si>
  <si>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</si>
  <si>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</si>
  <si>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</si>
  <si>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</si>
  <si>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</si>
  <si>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</si>
  <si>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</si>
  <si>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</si>
  <si>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</si>
  <si>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</si>
  <si>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</si>
  <si>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</si>
  <si>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</si>
  <si>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</si>
  <si>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</si>
  <si>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</si>
  <si>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</si>
  <si>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</si>
  <si>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</si>
  <si>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</si>
  <si>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</si>
  <si>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</si>
  <si>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</si>
  <si>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</si>
  <si>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</si>
  <si>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</si>
  <si>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</si>
  <si>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</si>
  <si>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</si>
  <si>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</si>
  <si>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</si>
  <si>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</si>
  <si>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</si>
  <si>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</si>
  <si>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</si>
  <si>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</si>
  <si>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</si>
  <si>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</si>
  <si>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</si>
  <si>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</si>
  <si>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</si>
  <si>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</si>
  <si>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</si>
  <si>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</si>
  <si>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</si>
  <si>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</si>
  <si>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</si>
  <si>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</si>
  <si>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</si>
  <si>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</si>
  <si>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</si>
  <si>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</si>
  <si>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</si>
  <si>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</si>
  <si>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</si>
  <si>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</si>
  <si>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</si>
  <si>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</si>
  <si>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</si>
  <si>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</si>
  <si>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</si>
  <si>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</si>
  <si>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</si>
  <si>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</si>
  <si>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</si>
  <si>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</si>
  <si>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</si>
  <si>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</si>
  <si>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</si>
  <si>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</si>
  <si>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</si>
  <si>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</si>
  <si>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</si>
  <si>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</si>
  <si>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</si>
  <si>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</si>
  <si>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</si>
  <si>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</si>
  <si>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</si>
  <si>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</si>
  <si>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</si>
  <si>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</si>
  <si>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</si>
  <si>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</si>
  <si>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</si>
  <si>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</si>
  <si>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</si>
  <si>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</si>
  <si>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</si>
  <si>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</si>
  <si>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</si>
  <si>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</si>
  <si>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</si>
  <si>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</si>
  <si>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</si>
  <si>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</si>
  <si>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</si>
  <si>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</si>
  <si>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</si>
  <si>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</si>
  <si>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</si>
  <si>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</si>
  <si>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</si>
  <si>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</si>
  <si>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</si>
  <si>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</si>
  <si>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</si>
  <si>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</si>
  <si>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</si>
  <si>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</si>
  <si>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</si>
  <si>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</si>
  <si>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</si>
  <si>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</si>
  <si>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</si>
  <si>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</si>
  <si>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</si>
  <si>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</si>
  <si>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</si>
  <si>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</si>
  <si>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</si>
  <si>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</si>
  <si>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</si>
  <si>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</si>
  <si>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</si>
  <si>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</si>
  <si>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</si>
  <si>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</si>
  <si>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</si>
  <si>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</si>
  <si>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</si>
  <si>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</si>
  <si>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</si>
  <si>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</si>
  <si>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</si>
  <si>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</si>
  <si>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</si>
  <si>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</si>
  <si>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</si>
  <si>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</si>
  <si>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</si>
  <si>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</si>
  <si>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</si>
  <si>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</si>
  <si>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</si>
  <si>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</si>
  <si>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</si>
  <si>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</si>
  <si>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</si>
  <si>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</si>
  <si>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</si>
  <si>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</si>
  <si>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</si>
  <si>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</si>
  <si>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</si>
  <si>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</si>
  <si>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</si>
  <si>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</si>
  <si>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</si>
  <si>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</si>
  <si>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</si>
  <si>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</si>
  <si>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</si>
  <si>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</si>
  <si>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</si>
  <si>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</si>
  <si>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</si>
  <si>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</si>
  <si>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</si>
  <si>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</si>
  <si>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</si>
  <si>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</si>
  <si>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</si>
  <si>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</si>
  <si>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</si>
  <si>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</si>
  <si>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</si>
  <si>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</si>
  <si>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</si>
  <si>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</si>
  <si>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</si>
  <si>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</si>
  <si>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</si>
  <si>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</si>
  <si>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</si>
  <si>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</si>
  <si>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</si>
  <si>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</si>
  <si>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</si>
  <si>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</si>
  <si>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</si>
  <si>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</si>
  <si>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</si>
  <si>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</si>
  <si>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</si>
  <si>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</si>
  <si>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</si>
  <si>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</si>
  <si>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</si>
  <si>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</si>
  <si>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</si>
  <si>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</si>
  <si>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</si>
  <si>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</si>
  <si>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</si>
  <si>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</si>
  <si>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</si>
  <si>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</si>
  <si>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</si>
  <si>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</si>
  <si>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</si>
  <si>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</si>
  <si>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</si>
  <si>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</si>
  <si>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</si>
  <si>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</si>
  <si>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</si>
  <si>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</si>
  <si>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</si>
  <si>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</si>
  <si>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</si>
  <si>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</si>
  <si>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</si>
  <si>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</si>
  <si>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</si>
  <si>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</si>
  <si>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</si>
  <si>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</si>
  <si>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</si>
  <si>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</si>
  <si>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</si>
  <si>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</si>
  <si>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</si>
  <si>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</si>
  <si>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</si>
  <si>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</si>
  <si>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</si>
  <si>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</si>
  <si>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</si>
  <si>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</si>
  <si>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</si>
  <si>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</si>
  <si>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</si>
  <si>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</si>
  <si>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</si>
  <si>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</si>
  <si>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</si>
  <si>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</si>
  <si>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</si>
  <si>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</si>
  <si>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</si>
  <si>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</si>
  <si>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</si>
  <si>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</si>
  <si>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</si>
  <si>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</si>
  <si>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</si>
  <si>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</si>
  <si>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</si>
  <si>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</si>
  <si>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</si>
  <si>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</si>
  <si>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</si>
  <si>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</si>
  <si>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</si>
  <si>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</si>
  <si>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</si>
  <si>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</si>
  <si>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</si>
  <si>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</si>
  <si>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</si>
  <si>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</si>
  <si>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</si>
  <si>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</si>
  <si>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</si>
  <si>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</si>
  <si>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</si>
  <si>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</si>
  <si>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</si>
  <si>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</si>
  <si>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</si>
  <si>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</si>
  <si>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</si>
  <si>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</si>
  <si>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</si>
  <si>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</si>
  <si>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</si>
  <si>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</si>
  <si>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</si>
  <si>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</si>
  <si>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</si>
  <si>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</si>
  <si>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</si>
  <si>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</si>
  <si>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</si>
  <si>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</si>
  <si>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</si>
  <si>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</si>
  <si>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</si>
  <si>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</si>
  <si>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</si>
  <si>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</si>
  <si>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</si>
  <si>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</si>
  <si>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</si>
  <si>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</si>
  <si>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</si>
  <si>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</si>
  <si>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</si>
  <si>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</si>
  <si>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</si>
  <si>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</si>
  <si>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</si>
  <si>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</si>
  <si>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</si>
  <si>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</si>
  <si>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</si>
  <si>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</si>
  <si>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</si>
  <si>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</si>
  <si>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</si>
  <si>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</si>
  <si>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</si>
  <si>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</si>
  <si>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</si>
  <si>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</si>
  <si>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</si>
  <si>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</si>
  <si>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</si>
  <si>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</si>
  <si>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</si>
  <si>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</si>
  <si>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</si>
  <si>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</si>
  <si>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</si>
  <si>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</si>
  <si>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</si>
  <si>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</si>
  <si>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</si>
  <si>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</si>
  <si>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</si>
  <si>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</si>
  <si>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</si>
  <si>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</si>
  <si>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</si>
  <si>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</si>
  <si>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</si>
  <si>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</si>
  <si>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</si>
  <si>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</si>
  <si>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</si>
  <si>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</si>
  <si>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</si>
  <si>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</si>
  <si>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</si>
  <si>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</si>
  <si>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</si>
  <si>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</si>
  <si>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</si>
  <si>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</si>
  <si>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</si>
  <si>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</si>
  <si>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</si>
  <si>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</si>
  <si>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</si>
  <si>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</si>
  <si>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</si>
  <si>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</si>
  <si>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</si>
  <si>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</si>
  <si>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</si>
  <si>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</si>
  <si>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</si>
  <si>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</si>
  <si>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</si>
  <si>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</si>
  <si>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</si>
  <si>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</si>
  <si>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</si>
  <si>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</si>
  <si>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</si>
  <si>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</si>
  <si>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</si>
  <si>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</si>
  <si>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</si>
  <si>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</si>
  <si>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</si>
  <si>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</si>
  <si>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</si>
  <si>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</si>
  <si>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</si>
  <si>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</si>
  <si>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</si>
  <si>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</si>
  <si>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</si>
  <si>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</si>
  <si>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</si>
  <si>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</si>
  <si>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</si>
  <si>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</si>
  <si>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</si>
  <si>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</si>
  <si>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</si>
  <si>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</si>
  <si>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</si>
  <si>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</si>
  <si>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</si>
  <si>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</si>
  <si>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</si>
  <si>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</si>
  <si>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</si>
  <si>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</si>
  <si>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</si>
  <si>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</si>
  <si>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</si>
  <si>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</si>
  <si>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</si>
  <si>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</si>
  <si>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</si>
  <si>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</si>
  <si>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</si>
  <si>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</si>
  <si>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</si>
  <si>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</si>
  <si>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</si>
  <si>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</si>
  <si>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</si>
  <si>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</si>
  <si>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</si>
  <si>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</si>
  <si>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</si>
  <si>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</si>
  <si>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</si>
  <si>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</si>
  <si>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</si>
  <si>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</si>
  <si>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</si>
  <si>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</si>
  <si>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</si>
  <si>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</si>
  <si>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</si>
  <si>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</si>
  <si>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</si>
  <si>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</si>
  <si>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</si>
  <si>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</si>
  <si>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</si>
  <si>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</si>
  <si>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</si>
  <si>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</si>
  <si>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</si>
  <si>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</si>
  <si>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</si>
  <si>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</si>
  <si>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</si>
  <si>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</si>
  <si>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</si>
  <si>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</si>
  <si>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</si>
  <si>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</si>
  <si>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</si>
  <si>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</si>
  <si>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</si>
  <si>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</si>
  <si>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</si>
  <si>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</si>
  <si>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</si>
  <si>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</si>
  <si>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</si>
  <si>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</si>
  <si>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</si>
  <si>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</si>
  <si>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</si>
  <si>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</si>
  <si>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</si>
  <si>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</si>
  <si>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</si>
  <si>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</si>
  <si>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</si>
  <si>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</si>
  <si>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</si>
  <si>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</si>
  <si>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</si>
  <si>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</si>
  <si>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</si>
  <si>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</si>
  <si>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</si>
  <si>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</si>
  <si>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</si>
  <si>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</si>
  <si>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</si>
  <si>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</si>
  <si>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</si>
  <si>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</si>
  <si>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</si>
  <si>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</si>
  <si>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</si>
  <si>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</si>
  <si>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</si>
  <si>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</si>
  <si>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</si>
  <si>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</si>
  <si>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</si>
  <si>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</si>
  <si>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</si>
  <si>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</si>
  <si>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</si>
  <si>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</si>
  <si>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</si>
  <si>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</si>
  <si>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</si>
  <si>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</si>
  <si>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</si>
  <si>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</si>
  <si>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</si>
  <si>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</si>
  <si>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</si>
  <si>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</si>
  <si>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</si>
  <si>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</si>
  <si>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</si>
  <si>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</si>
  <si>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</si>
  <si>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</si>
  <si>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</si>
  <si>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</si>
  <si>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</si>
  <si>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</si>
  <si>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</si>
  <si>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</si>
  <si>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</si>
  <si>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</si>
  <si>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</si>
  <si>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</si>
  <si>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</si>
  <si>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</si>
  <si>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</si>
  <si>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</si>
  <si>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</si>
  <si>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</si>
  <si>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</si>
  <si>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</si>
  <si>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</si>
  <si>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</si>
  <si>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</si>
  <si>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</si>
  <si>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</si>
  <si>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</si>
  <si>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</si>
  <si>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</si>
  <si>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</si>
  <si>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</si>
  <si>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</si>
  <si>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</si>
  <si>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</si>
  <si>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</si>
  <si>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</si>
  <si>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</si>
  <si>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</si>
  <si>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</si>
  <si>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</si>
  <si>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</si>
  <si>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</si>
  <si>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</si>
  <si>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</si>
  <si>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</si>
  <si>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</si>
  <si>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</si>
  <si>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</si>
  <si>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</si>
  <si>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</si>
  <si>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</si>
  <si>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</si>
  <si>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</si>
  <si>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</si>
  <si>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</si>
  <si>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</si>
  <si>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</si>
  <si>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</si>
  <si>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</si>
  <si>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</si>
  <si>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</si>
  <si>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</si>
  <si>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</si>
  <si>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</si>
  <si>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</si>
  <si>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</si>
  <si>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</si>
  <si>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</si>
  <si>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</si>
  <si>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</si>
  <si>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</si>
  <si>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</si>
  <si>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</si>
  <si>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</si>
  <si>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</si>
  <si>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</si>
  <si>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</si>
  <si>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</si>
  <si>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</si>
  <si>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</si>
  <si>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</si>
  <si>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</si>
  <si>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</si>
  <si>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</si>
  <si>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</si>
  <si>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</si>
  <si>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</si>
  <si>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</si>
  <si>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</si>
  <si>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</si>
  <si>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</si>
  <si>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</si>
  <si>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</si>
  <si>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</si>
  <si>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</si>
  <si>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</si>
  <si>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</si>
  <si>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</si>
  <si>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</si>
  <si>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</si>
  <si>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</si>
  <si>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</si>
  <si>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</si>
  <si>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</si>
  <si>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</si>
  <si>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</si>
  <si>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</si>
  <si>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</si>
  <si>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</si>
  <si>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</si>
  <si>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</si>
  <si>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</si>
  <si>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</si>
  <si>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</si>
  <si>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</si>
  <si>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</si>
  <si>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</si>
  <si>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</si>
  <si>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</si>
  <si>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</si>
  <si>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</si>
  <si>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</si>
  <si>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</si>
  <si>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</si>
  <si>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</si>
  <si>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</si>
  <si>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</si>
  <si>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</si>
  <si>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</si>
  <si>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</si>
  <si>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</si>
  <si>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</si>
  <si>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</si>
  <si>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</si>
  <si>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</si>
  <si>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</si>
  <si>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</si>
  <si>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</si>
  <si>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</si>
  <si>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</si>
  <si>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</si>
  <si>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</si>
  <si>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</si>
  <si>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</si>
  <si>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</si>
  <si>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</si>
  <si>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</si>
  <si>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</si>
  <si>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</si>
  <si>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</si>
  <si>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</si>
  <si>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</si>
  <si>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</si>
  <si>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</si>
  <si>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</si>
  <si>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</si>
  <si>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</si>
  <si>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</si>
  <si>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</si>
  <si>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</si>
  <si>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</si>
  <si>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</si>
  <si>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</si>
  <si>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</si>
  <si>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</si>
  <si>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</si>
  <si>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</si>
  <si>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</si>
  <si>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</si>
  <si>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</si>
  <si>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</si>
  <si>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</si>
  <si>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</si>
  <si>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</si>
  <si>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</si>
  <si>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</si>
  <si>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</si>
  <si>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</si>
  <si>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</si>
  <si>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</si>
  <si>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</si>
  <si>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</si>
  <si>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</si>
  <si>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</si>
  <si>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</si>
  <si>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</si>
  <si>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</si>
  <si>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</si>
  <si>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</si>
  <si>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</si>
  <si>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</si>
  <si>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</si>
  <si>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</si>
  <si>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</si>
  <si>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</si>
  <si>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</si>
  <si>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</si>
  <si>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</si>
  <si>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</si>
  <si>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</si>
  <si>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</si>
  <si>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</si>
  <si>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</si>
  <si>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</si>
  <si>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</si>
  <si>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</si>
  <si>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</si>
  <si>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</si>
  <si>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</si>
  <si>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</si>
  <si>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</si>
  <si>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</si>
  <si>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</si>
  <si>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</si>
  <si>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</si>
  <si>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</si>
  <si>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</si>
  <si>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</si>
  <si>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</si>
  <si>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</si>
  <si>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</si>
  <si>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</si>
  <si>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</si>
  <si>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</si>
  <si>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</si>
  <si>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</si>
  <si>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</si>
  <si>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</si>
  <si>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</si>
  <si>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</si>
  <si>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</si>
  <si>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</si>
  <si>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</si>
  <si>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</si>
  <si>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</si>
  <si>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</si>
  <si>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</si>
  <si>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</si>
  <si>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</si>
  <si>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</si>
  <si>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</si>
  <si>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</si>
  <si>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</si>
  <si>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</si>
  <si>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</si>
  <si>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</si>
  <si>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</si>
  <si>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</si>
  <si>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</si>
  <si>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</si>
  <si>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</si>
  <si>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</si>
  <si>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</si>
  <si>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</si>
  <si>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</si>
  <si>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</si>
  <si>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</si>
  <si>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</si>
  <si>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</si>
  <si>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</si>
  <si>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</si>
  <si>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</si>
  <si>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</si>
  <si>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</si>
  <si>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</si>
  <si>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</si>
  <si>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</si>
  <si>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</si>
  <si>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</si>
  <si>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</si>
  <si>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</si>
  <si>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</si>
  <si>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</si>
  <si>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</si>
  <si>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</si>
  <si>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</si>
  <si>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</si>
  <si>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</si>
  <si>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</si>
  <si>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</si>
  <si>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</si>
  <si>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</si>
  <si>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</si>
  <si>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</si>
  <si>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</si>
  <si>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</si>
  <si>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</si>
  <si>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</si>
  <si>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</si>
  <si>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</si>
  <si>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</si>
  <si>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</si>
  <si>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</si>
  <si>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</si>
  <si>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</si>
  <si>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</si>
  <si>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</si>
  <si>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</si>
  <si>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</si>
  <si>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</si>
  <si>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</si>
  <si>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</si>
  <si>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</si>
  <si>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</si>
  <si>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</si>
  <si>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</si>
  <si>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</si>
  <si>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</si>
  <si>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</si>
  <si>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</si>
  <si>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</si>
  <si>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</si>
  <si>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</si>
  <si>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</si>
  <si>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</si>
  <si>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</si>
  <si>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</si>
  <si>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</si>
  <si>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</si>
  <si>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</si>
  <si>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</si>
  <si>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</si>
  <si>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</si>
  <si>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</si>
  <si>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</si>
  <si>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</si>
  <si>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</si>
  <si>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</si>
  <si>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</si>
  <si>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</si>
  <si>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</si>
  <si>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</si>
  <si>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</si>
  <si>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</si>
  <si>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</si>
  <si>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</si>
  <si>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</si>
  <si>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</si>
  <si>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</si>
  <si>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</si>
  <si>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</si>
  <si>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</si>
  <si>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</si>
  <si>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</si>
  <si>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</si>
  <si>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</si>
  <si>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</si>
  <si>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</si>
  <si>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</si>
  <si>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</si>
  <si>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</si>
  <si>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</si>
  <si>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</si>
  <si>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</si>
  <si>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</si>
  <si>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</si>
  <si>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</si>
  <si>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</si>
  <si>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</si>
  <si>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</si>
  <si>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</si>
  <si>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</si>
  <si>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</si>
  <si>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</si>
  <si>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</si>
  <si>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</si>
  <si>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</si>
  <si>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</si>
  <si>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</si>
  <si>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</si>
  <si>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</si>
  <si>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</si>
  <si>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</si>
  <si>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</si>
  <si>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</si>
  <si>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</si>
  <si>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</si>
  <si>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</si>
  <si>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</si>
  <si>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</si>
  <si>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</si>
  <si>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</si>
  <si>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</si>
  <si>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</si>
  <si>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</si>
  <si>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</si>
  <si>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</si>
  <si>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</si>
  <si>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</si>
  <si>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</si>
  <si>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</si>
  <si>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</si>
  <si>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</si>
  <si>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</si>
  <si>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</si>
  <si>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</si>
  <si>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</si>
  <si>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</si>
  <si>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</si>
  <si>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</si>
  <si>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</si>
  <si>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</si>
  <si>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</si>
  <si>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</si>
  <si>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</si>
  <si>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</si>
  <si>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</si>
  <si>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</si>
  <si>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</si>
  <si>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</si>
  <si>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</si>
  <si>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</si>
  <si>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</si>
  <si>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</si>
  <si>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</si>
  <si>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</si>
  <si>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</si>
  <si>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</si>
  <si>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</si>
  <si>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</si>
  <si>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</si>
  <si>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</si>
  <si>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</si>
  <si>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</si>
  <si>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</si>
  <si>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</si>
  <si>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</si>
  <si>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</si>
  <si>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</si>
  <si>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</si>
  <si>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</si>
  <si>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</si>
  <si>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</si>
  <si>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</si>
  <si>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</si>
  <si>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</si>
  <si>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</si>
  <si>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</si>
  <si>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</si>
  <si>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</si>
  <si>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</si>
  <si>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</si>
  <si>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</si>
  <si>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</si>
  <si>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</si>
  <si>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</si>
  <si>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</si>
  <si>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</si>
  <si>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</si>
  <si>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</si>
  <si>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</si>
  <si>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</si>
  <si>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</si>
  <si>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</si>
  <si>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</si>
  <si>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</si>
  <si>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</si>
  <si>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</si>
  <si>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</si>
  <si>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</si>
  <si>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</si>
  <si>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</si>
  <si>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</si>
  <si>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</si>
  <si>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</si>
  <si>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</si>
  <si>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</si>
  <si>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</si>
  <si>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</si>
  <si>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</si>
  <si>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</si>
  <si>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</si>
  <si>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</si>
  <si>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</si>
  <si>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</si>
  <si>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</si>
  <si>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</si>
  <si>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</si>
  <si>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</si>
  <si>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</si>
  <si>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</si>
  <si>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</si>
  <si>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</si>
  <si>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</si>
  <si>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</si>
  <si>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</si>
  <si>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</si>
  <si>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</si>
  <si>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</si>
  <si>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</si>
  <si>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</si>
  <si>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</si>
  <si>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</si>
  <si>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</si>
  <si>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</si>
  <si>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</si>
  <si>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</si>
  <si>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</si>
  <si>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</si>
  <si>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</si>
  <si>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</si>
  <si>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</si>
  <si>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</si>
  <si>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</si>
  <si>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</si>
  <si>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</si>
  <si>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</si>
  <si>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</si>
  <si>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</si>
  <si>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</si>
  <si>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</si>
  <si>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</si>
  <si>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</si>
  <si>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</si>
  <si>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</si>
  <si>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</si>
  <si>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</si>
  <si>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</si>
  <si>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</si>
  <si>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</si>
  <si>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</si>
  <si>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</si>
  <si>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</si>
  <si>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</si>
  <si>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</si>
  <si>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</si>
  <si>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</si>
  <si>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</si>
  <si>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</si>
  <si>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</si>
  <si>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</si>
  <si>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</si>
  <si>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</si>
  <si>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</si>
  <si>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</si>
  <si>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</si>
  <si>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</si>
  <si>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</si>
  <si>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</si>
  <si>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</si>
  <si>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</si>
  <si>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</si>
  <si>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</si>
  <si>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</si>
  <si>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</si>
  <si>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</si>
  <si>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</si>
  <si>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</si>
  <si>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</si>
  <si>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</si>
  <si>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</si>
  <si>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</si>
  <si>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</si>
  <si>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</si>
  <si>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</si>
  <si>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</si>
  <si>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</si>
  <si>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</si>
  <si>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</si>
  <si>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</si>
  <si>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</si>
  <si>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</si>
  <si>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</si>
  <si>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</si>
  <si>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</si>
  <si>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</si>
  <si>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</si>
  <si>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</si>
  <si>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</si>
  <si>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</si>
  <si>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</si>
  <si>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</si>
  <si>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</si>
  <si>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</si>
  <si>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</si>
  <si>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</si>
  <si>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</si>
  <si>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</si>
  <si>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</si>
  <si>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</si>
  <si>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</si>
  <si>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</si>
  <si>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</si>
  <si>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</si>
  <si>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</si>
  <si>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</si>
  <si>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</si>
  <si>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</si>
  <si>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</si>
  <si>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</si>
  <si>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</si>
  <si>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</si>
  <si>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</si>
  <si>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</si>
  <si>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</si>
  <si>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</si>
  <si>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</si>
  <si>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</si>
  <si>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</si>
  <si>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</si>
  <si>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</si>
  <si>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</si>
  <si>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</si>
  <si>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</si>
  <si>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</si>
  <si>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</si>
  <si>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</si>
  <si>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</si>
  <si>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</si>
  <si>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</si>
  <si>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</si>
  <si>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</si>
  <si>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</si>
  <si>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</si>
  <si>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</si>
  <si>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</si>
  <si>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</si>
  <si>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</si>
  <si>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</si>
  <si>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</si>
  <si>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</si>
  <si>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</si>
  <si>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</si>
  <si>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</si>
  <si>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</si>
  <si>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</si>
  <si>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</si>
  <si>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</si>
  <si>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</si>
  <si>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</si>
  <si>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</si>
  <si>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</si>
  <si>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</si>
  <si>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</si>
  <si>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</si>
  <si>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</si>
  <si>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</si>
  <si>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</si>
  <si>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</si>
  <si>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</si>
  <si>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</si>
  <si>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</si>
  <si>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</si>
  <si>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</si>
  <si>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</si>
  <si>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</si>
  <si>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</si>
  <si>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</si>
  <si>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</si>
  <si>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</si>
  <si>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</si>
  <si>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</si>
  <si>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</si>
  <si>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</si>
  <si>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</si>
  <si>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</si>
  <si>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</si>
  <si>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</si>
  <si>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</si>
  <si>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</si>
  <si>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</si>
  <si>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</si>
  <si>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</si>
  <si>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</si>
  <si>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</si>
  <si>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</si>
  <si>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</si>
  <si>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</si>
  <si>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</si>
  <si>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</si>
  <si>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</si>
  <si>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</si>
  <si>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</si>
  <si>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</si>
  <si>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</si>
  <si>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</si>
  <si>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</si>
  <si>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</si>
  <si>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</si>
  <si>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</si>
  <si>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</si>
  <si>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</si>
  <si>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</si>
  <si>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</si>
  <si>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</si>
  <si>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</si>
  <si>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</si>
  <si>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</si>
  <si>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</si>
  <si>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</si>
  <si>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</si>
  <si>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</si>
  <si>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</si>
  <si>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</si>
  <si>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</si>
  <si>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</si>
  <si>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</si>
  <si>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</si>
  <si>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</si>
  <si>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</si>
  <si>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</si>
  <si>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</si>
  <si>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</si>
  <si>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</si>
  <si>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</si>
  <si>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</si>
  <si>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</si>
  <si>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</si>
  <si>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</si>
  <si>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</si>
  <si>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</si>
  <si>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</si>
  <si>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</si>
  <si>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</si>
  <si>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</si>
  <si>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</si>
  <si>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</si>
  <si>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</si>
  <si>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</si>
  <si>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</si>
  <si>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</si>
  <si>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</si>
  <si>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</si>
  <si>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</si>
  <si>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</si>
  <si>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</si>
  <si>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</si>
  <si>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</si>
  <si>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</si>
  <si>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</si>
  <si>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</si>
  <si>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</si>
  <si>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</si>
  <si>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</si>
  <si>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</si>
  <si>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</si>
  <si>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</si>
  <si>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</si>
  <si>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</si>
  <si>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</si>
  <si>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</si>
  <si>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</si>
  <si>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</si>
  <si>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</si>
  <si>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</si>
  <si>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</si>
  <si>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</si>
  <si>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</si>
  <si>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</si>
  <si>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</si>
  <si>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</si>
  <si>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</si>
  <si>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</si>
  <si>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</si>
  <si>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</si>
  <si>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</si>
  <si>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</si>
  <si>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</si>
  <si>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</si>
  <si>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</si>
  <si>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</si>
  <si>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</si>
  <si>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</si>
  <si>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</si>
  <si>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</si>
  <si>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</si>
  <si>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</si>
  <si>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</si>
  <si>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</si>
  <si>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</si>
  <si>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</si>
  <si>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</si>
  <si>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</si>
  <si>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</si>
  <si>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</si>
  <si>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</si>
  <si>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</si>
  <si>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</si>
  <si>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</si>
  <si>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</si>
  <si>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</si>
  <si>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</si>
  <si>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</si>
  <si>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</si>
  <si>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</si>
  <si>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</si>
  <si>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</si>
  <si>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</si>
  <si>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</si>
  <si>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</si>
  <si>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</si>
  <si>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</si>
  <si>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</si>
  <si>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</si>
  <si>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</si>
  <si>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</si>
  <si>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</si>
  <si>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</si>
  <si>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</si>
  <si>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</si>
  <si>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</si>
  <si>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</si>
  <si>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</si>
  <si>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</si>
  <si>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</si>
  <si>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</si>
  <si>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</si>
  <si>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</si>
  <si>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</si>
  <si>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</si>
  <si>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</si>
  <si>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</si>
  <si>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</si>
  <si>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</si>
  <si>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</si>
  <si>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</si>
  <si>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</si>
  <si>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</si>
  <si>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</si>
  <si>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</si>
  <si>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</si>
  <si>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</si>
  <si>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</si>
  <si>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</si>
  <si>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</si>
  <si>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</si>
  <si>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</si>
  <si>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</si>
  <si>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</si>
  <si>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</si>
  <si>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</si>
  <si>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</si>
  <si>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</si>
  <si>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</si>
  <si>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</si>
  <si>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</si>
  <si>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</si>
  <si>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</si>
  <si>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</si>
  <si>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</si>
  <si>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</si>
  <si>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</si>
  <si>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</si>
  <si>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</si>
  <si>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</si>
  <si>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</si>
  <si>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</si>
  <si>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</si>
  <si>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</si>
  <si>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</si>
  <si>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</si>
  <si>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</si>
  <si>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</si>
  <si>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</si>
  <si>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</si>
  <si>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</si>
  <si>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</si>
  <si>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</si>
  <si>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</si>
  <si>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</si>
  <si>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</si>
  <si>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</si>
  <si>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</si>
  <si>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</si>
  <si>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</si>
  <si>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</si>
  <si>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</si>
  <si>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</si>
  <si>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</si>
  <si>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</si>
  <si>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</si>
  <si>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</si>
  <si>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</si>
  <si>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</si>
  <si>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</si>
  <si>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</si>
  <si>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</si>
  <si>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</si>
  <si>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</si>
  <si>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</si>
  <si>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</si>
  <si>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</si>
  <si>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</si>
  <si>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</si>
  <si>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</si>
  <si>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</si>
  <si>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</si>
  <si>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</si>
  <si>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</si>
  <si>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</si>
  <si>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</si>
  <si>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</si>
  <si>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</si>
  <si>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</si>
  <si>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</si>
  <si>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</si>
  <si>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</si>
  <si>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</si>
  <si>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</si>
  <si>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</si>
  <si>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</si>
  <si>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</si>
  <si>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</si>
  <si>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</si>
  <si>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</si>
  <si>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</si>
  <si>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</si>
  <si>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</si>
  <si>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</si>
  <si>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</si>
  <si>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</si>
  <si>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</si>
  <si>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</si>
  <si>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</si>
  <si>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</si>
  <si>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</si>
  <si>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</si>
  <si>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</si>
  <si>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</si>
  <si>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</si>
  <si>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</si>
  <si>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</si>
  <si>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</si>
  <si>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</si>
  <si>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</si>
  <si>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</si>
  <si>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</si>
  <si>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</si>
  <si>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</si>
  <si>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</si>
  <si>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</si>
  <si>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</si>
  <si>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</si>
  <si>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</si>
  <si>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</si>
  <si>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</si>
  <si>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</si>
  <si>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</si>
  <si>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</si>
  <si>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</si>
  <si>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</si>
  <si>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</si>
  <si>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</si>
  <si>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</si>
  <si>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</si>
  <si>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</si>
  <si>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</si>
  <si>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</si>
  <si>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</si>
  <si>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</si>
  <si>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</si>
  <si>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</si>
  <si>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</si>
  <si>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</si>
  <si>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</si>
  <si>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</si>
  <si>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</si>
  <si>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</si>
  <si>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</si>
  <si>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</si>
  <si>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</si>
  <si>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</si>
  <si>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</si>
  <si>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</si>
  <si>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</si>
  <si>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</si>
  <si>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</si>
  <si>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</si>
  <si>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</si>
  <si>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</si>
  <si>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</si>
  <si>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</si>
  <si>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</si>
  <si>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</si>
  <si>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</si>
  <si>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</si>
  <si>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</si>
  <si>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</si>
  <si>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</si>
  <si>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</si>
  <si>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</si>
  <si>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</si>
  <si>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</si>
  <si>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</si>
  <si>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</si>
  <si>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</si>
  <si>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</si>
  <si>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</si>
  <si>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</si>
  <si>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</si>
  <si>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</si>
  <si>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</si>
  <si>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</si>
  <si>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</si>
  <si>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</si>
  <si>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</si>
  <si>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</si>
  <si>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</si>
  <si>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</si>
  <si>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</si>
  <si>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</si>
  <si>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</si>
  <si>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</si>
  <si>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</si>
  <si>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</si>
  <si>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</si>
  <si>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</si>
  <si>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</si>
  <si>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</si>
  <si>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</si>
  <si>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</si>
  <si>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</si>
  <si>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</si>
  <si>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</si>
  <si>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</si>
  <si>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</si>
  <si>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</si>
  <si>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</si>
  <si>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</si>
  <si>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</si>
  <si>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</si>
  <si>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</si>
  <si>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</si>
  <si>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</si>
  <si>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</si>
  <si>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</si>
  <si>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</si>
  <si>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</si>
  <si>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</si>
  <si>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</si>
  <si>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</si>
  <si>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</si>
  <si>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</si>
  <si>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</si>
  <si>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</si>
  <si>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</si>
  <si>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</si>
  <si>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</si>
  <si>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</si>
  <si>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</si>
  <si>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</si>
  <si>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</si>
  <si>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</si>
  <si>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</si>
  <si>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</si>
  <si>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</si>
  <si>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</si>
  <si>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</si>
  <si>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</si>
  <si>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</si>
  <si>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</si>
  <si>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</si>
  <si>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</si>
  <si>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</si>
  <si>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</si>
  <si>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</si>
  <si>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</si>
  <si>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</si>
  <si>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</si>
  <si>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</si>
  <si>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</si>
  <si>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</si>
  <si>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</si>
  <si>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</si>
  <si>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</si>
  <si>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</si>
  <si>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</si>
  <si>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</si>
  <si>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</si>
  <si>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</si>
  <si>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</si>
  <si>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</si>
  <si>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</si>
  <si>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</si>
  <si>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</si>
  <si>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</si>
  <si>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</si>
  <si>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</si>
  <si>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</si>
  <si>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</si>
  <si>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</si>
  <si>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</si>
  <si>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</si>
  <si>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</si>
  <si>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</si>
  <si>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</si>
  <si>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</si>
  <si>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</si>
  <si>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</si>
  <si>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</si>
  <si>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</si>
  <si>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</si>
  <si>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</si>
  <si>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</si>
  <si>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</si>
  <si>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</si>
  <si>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</si>
  <si>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</si>
  <si>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</si>
  <si>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</si>
  <si>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</si>
  <si>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</si>
  <si>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</si>
  <si>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</si>
  <si>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</si>
  <si>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</si>
  <si>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</si>
  <si>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</si>
  <si>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</si>
  <si>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</si>
  <si>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</si>
  <si>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</si>
  <si>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</si>
  <si>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</si>
  <si>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</si>
  <si>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</si>
  <si>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</si>
  <si>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</si>
  <si>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</si>
  <si>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</si>
  <si>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</si>
  <si>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</si>
  <si>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</si>
  <si>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</si>
  <si>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</si>
  <si>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</si>
  <si>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</si>
  <si>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</si>
  <si>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</si>
  <si>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</si>
  <si>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</si>
  <si>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</si>
  <si>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</si>
  <si>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</si>
  <si>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</si>
  <si>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</si>
  <si>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</si>
  <si>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</si>
  <si>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</si>
  <si>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</si>
  <si>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</si>
  <si>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</si>
  <si>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</si>
  <si>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</si>
  <si>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</si>
  <si>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</si>
  <si>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</si>
  <si>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</si>
  <si>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</si>
  <si>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</si>
  <si>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</si>
  <si>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</si>
  <si>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</si>
  <si>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</si>
  <si>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</si>
  <si>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</si>
  <si>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</si>
  <si>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</si>
  <si>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</si>
  <si>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</si>
  <si>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</si>
  <si>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</si>
  <si>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</si>
  <si>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</si>
  <si>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</si>
  <si>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</si>
  <si>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</si>
  <si>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</si>
  <si>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</si>
  <si>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</si>
  <si>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</si>
  <si>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</si>
  <si>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</si>
  <si>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</si>
  <si>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</si>
  <si>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</si>
  <si>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</si>
  <si>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</si>
  <si>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</si>
  <si>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</si>
  <si>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</si>
  <si>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</si>
  <si>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</si>
  <si>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</si>
  <si>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</si>
  <si>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</si>
  <si>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</si>
  <si>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</si>
  <si>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</si>
  <si>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</si>
  <si>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</si>
  <si>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</si>
  <si>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</si>
  <si>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</si>
  <si>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</si>
  <si>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</si>
  <si>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</si>
  <si>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</si>
  <si>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</si>
  <si>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</si>
  <si>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</si>
  <si>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</si>
  <si>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</si>
  <si>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</si>
  <si>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</si>
  <si>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</si>
  <si>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</si>
  <si>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</si>
  <si>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</si>
  <si>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</si>
  <si>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</si>
  <si>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</si>
  <si>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</si>
  <si>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</si>
  <si>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</si>
  <si>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</si>
  <si>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</si>
  <si>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</si>
  <si>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</si>
  <si>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</si>
  <si>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</si>
  <si>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</si>
  <si>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</si>
  <si>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</si>
  <si>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</si>
  <si>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</si>
  <si>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</si>
  <si>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</si>
  <si>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</si>
  <si>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</si>
  <si>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</si>
  <si>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</si>
  <si>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</si>
  <si>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</si>
  <si>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</si>
  <si>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</si>
  <si>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</si>
  <si>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</si>
  <si>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</si>
  <si>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</si>
  <si>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</si>
  <si>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</si>
  <si>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</si>
  <si>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</si>
  <si>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</si>
  <si>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</si>
  <si>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</si>
  <si>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</si>
  <si>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</si>
  <si>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</si>
  <si>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</si>
  <si>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</si>
  <si>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</si>
  <si>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</si>
  <si>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</si>
  <si>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</si>
  <si>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</si>
  <si>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</si>
  <si>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</si>
  <si>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</si>
  <si>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</si>
  <si>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</si>
  <si>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</si>
  <si>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</si>
  <si>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</si>
  <si>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</si>
  <si>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</si>
  <si>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</si>
  <si>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</si>
  <si>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</si>
  <si>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</si>
  <si>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</si>
  <si>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</si>
  <si>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</si>
  <si>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</si>
  <si>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</si>
  <si>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</si>
  <si>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</si>
  <si>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</si>
  <si>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</si>
  <si>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</si>
  <si>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</si>
  <si>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</si>
  <si>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</si>
  <si>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</si>
  <si>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</si>
  <si>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</si>
  <si>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</si>
  <si>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</si>
  <si>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</si>
  <si>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</si>
  <si>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</si>
  <si>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</si>
  <si>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</si>
  <si>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</si>
  <si>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</si>
  <si>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</si>
  <si>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</si>
  <si>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</si>
  <si>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</si>
  <si>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</si>
  <si>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</si>
  <si>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</si>
  <si>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</si>
  <si>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</si>
  <si>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</si>
  <si>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</si>
  <si>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</si>
  <si>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</si>
  <si>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</si>
  <si>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</si>
  <si>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</si>
  <si>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</si>
  <si>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</si>
  <si>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</si>
  <si>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</si>
  <si>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</si>
  <si>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</si>
  <si>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</si>
  <si>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</si>
  <si>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</si>
  <si>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</si>
  <si>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</si>
  <si>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</si>
  <si>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</si>
  <si>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</si>
  <si>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</si>
  <si>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</si>
  <si>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</si>
  <si>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</si>
  <si>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</si>
  <si>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</si>
  <si>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</si>
  <si>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</si>
  <si>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</si>
  <si>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</si>
  <si>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</si>
  <si>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</si>
  <si>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</si>
  <si>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</si>
  <si>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</si>
  <si>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</si>
  <si>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</si>
  <si>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</si>
  <si>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</si>
  <si>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</si>
  <si>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</si>
  <si>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</si>
  <si>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</si>
  <si>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</si>
  <si>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</si>
  <si>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</si>
  <si>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</si>
  <si>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</si>
  <si>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</si>
  <si>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</si>
  <si>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</si>
  <si>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</si>
  <si>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</si>
  <si>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</si>
  <si>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</si>
  <si>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</si>
  <si>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</si>
  <si>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</si>
  <si>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</si>
  <si>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</si>
  <si>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</si>
  <si>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</si>
  <si>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</si>
  <si>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</si>
  <si>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</si>
  <si>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</si>
  <si>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</si>
  <si>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</si>
  <si>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</si>
  <si>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</si>
  <si>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</si>
  <si>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</si>
  <si>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</si>
  <si>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</si>
  <si>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</si>
  <si>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</si>
  <si>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</si>
  <si>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</si>
  <si>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</si>
  <si>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</si>
  <si>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</si>
  <si>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</si>
  <si>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</si>
  <si>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</si>
  <si>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</si>
  <si>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</si>
  <si>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</si>
  <si>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</si>
  <si>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</si>
  <si>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</si>
  <si>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</si>
  <si>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</si>
  <si>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</si>
  <si>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</si>
  <si>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</si>
  <si>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</si>
  <si>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</si>
  <si>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</si>
  <si>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</si>
  <si>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</si>
  <si>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</si>
  <si>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</si>
  <si>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</si>
  <si>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</si>
  <si>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</si>
  <si>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</si>
  <si>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</si>
  <si>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</si>
  <si>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</si>
  <si>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</si>
  <si>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</si>
  <si>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</si>
  <si>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</si>
  <si>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</si>
  <si>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</si>
  <si>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</si>
  <si>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</si>
  <si>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</si>
  <si>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</si>
  <si>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</si>
  <si>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</si>
  <si>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</si>
  <si>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</si>
  <si>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</si>
  <si>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</si>
  <si>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</si>
  <si>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</si>
  <si>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</si>
  <si>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</si>
  <si>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</si>
  <si>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</si>
  <si>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</si>
  <si>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</si>
  <si>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</si>
  <si>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</si>
  <si>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</si>
  <si>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</si>
  <si>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</si>
  <si>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</si>
  <si>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</si>
  <si>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</si>
  <si>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</si>
  <si>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</si>
  <si>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</si>
  <si>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</si>
  <si>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</si>
  <si>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</si>
  <si>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</si>
  <si>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</si>
  <si>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</si>
  <si>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</si>
  <si>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</si>
  <si>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</si>
  <si>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</si>
  <si>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</si>
  <si>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</si>
  <si>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</si>
  <si>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</si>
  <si>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</si>
  <si>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</si>
  <si>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</si>
  <si>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</si>
  <si>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</si>
  <si>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</si>
  <si>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</si>
  <si>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</si>
  <si>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</si>
  <si>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</si>
  <si>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</si>
  <si>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</si>
  <si>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</si>
  <si>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</si>
  <si>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</si>
  <si>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</si>
  <si>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</si>
  <si>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</si>
  <si>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</si>
  <si>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</si>
  <si>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</si>
  <si>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</si>
  <si>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</si>
  <si>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</si>
  <si>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</si>
  <si>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</si>
  <si>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</si>
  <si>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</si>
  <si>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</si>
  <si>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</si>
  <si>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</si>
  <si>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</si>
  <si>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</si>
  <si>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</si>
  <si>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</si>
  <si>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</si>
  <si>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</si>
  <si>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</si>
  <si>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</si>
  <si>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</si>
  <si>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</si>
  <si>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</si>
  <si>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</si>
  <si>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</si>
  <si>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</si>
  <si>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</si>
  <si>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</si>
  <si>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</si>
  <si>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</si>
  <si>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</si>
  <si>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</si>
  <si>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</si>
  <si>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</si>
  <si>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</si>
  <si>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</si>
  <si>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</si>
  <si>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</si>
  <si>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</si>
  <si>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</si>
  <si>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</si>
  <si>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</si>
  <si>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</si>
  <si>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</si>
  <si>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</si>
  <si>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</si>
  <si>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</si>
  <si>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</si>
  <si>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</si>
  <si>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</si>
  <si>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</si>
  <si>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</si>
  <si>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</si>
  <si>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</si>
  <si>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</si>
  <si>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</si>
  <si>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</si>
  <si>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</si>
  <si>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</si>
  <si>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</si>
  <si>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</si>
  <si>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</si>
  <si>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</si>
  <si>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</si>
  <si>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</si>
  <si>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</si>
  <si>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</si>
  <si>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</si>
  <si>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</si>
  <si>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</si>
  <si>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</si>
  <si>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</si>
  <si>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</si>
  <si>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</si>
  <si>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</si>
  <si>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</si>
  <si>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</si>
  <si>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</si>
  <si>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</si>
  <si>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</si>
  <si>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</si>
  <si>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</si>
  <si>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</si>
  <si>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</si>
  <si>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</si>
  <si>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</si>
  <si>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</si>
  <si>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</si>
  <si>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</si>
  <si>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</si>
  <si>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</si>
  <si>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</si>
  <si>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</si>
  <si>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</si>
  <si>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</si>
  <si>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</si>
  <si>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</si>
  <si>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</si>
  <si>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</si>
  <si>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</si>
  <si>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</si>
  <si>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</si>
  <si>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</si>
  <si>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</si>
  <si>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</si>
  <si>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</si>
  <si>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</si>
  <si>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</si>
  <si>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</si>
  <si>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</si>
  <si>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</si>
  <si>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</si>
  <si>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</si>
  <si>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</si>
  <si>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</si>
  <si>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</si>
  <si>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</si>
  <si>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</si>
  <si>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</si>
  <si>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</si>
  <si>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</si>
  <si>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</si>
  <si>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</si>
  <si>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</si>
  <si>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</si>
  <si>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</si>
  <si>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</si>
  <si>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</si>
  <si>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</si>
  <si>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</si>
  <si>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</si>
  <si>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</si>
  <si>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</si>
  <si>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</si>
  <si>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</si>
  <si>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</si>
  <si>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</si>
  <si>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</si>
  <si>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</si>
  <si>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</si>
  <si>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</si>
  <si>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</si>
  <si>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</si>
  <si>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</si>
  <si>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</si>
  <si>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</si>
  <si>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</si>
  <si>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</si>
  <si>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</si>
  <si>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</si>
  <si>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</si>
  <si>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</si>
  <si>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</si>
  <si>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</si>
  <si>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</si>
  <si>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</si>
  <si>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</si>
  <si>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</si>
  <si>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</si>
  <si>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</si>
  <si>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</si>
  <si>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</si>
  <si>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</si>
  <si>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</si>
  <si>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</si>
  <si>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</si>
  <si>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</si>
  <si>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</si>
  <si>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</si>
  <si>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</si>
  <si>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</si>
  <si>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</si>
  <si>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</si>
  <si>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</si>
  <si>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</si>
  <si>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</si>
  <si>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</si>
  <si>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</si>
  <si>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</si>
  <si>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</si>
  <si>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</si>
  <si>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</si>
  <si>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</si>
  <si>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</si>
  <si>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</si>
  <si>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</si>
  <si>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</si>
  <si>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</si>
  <si>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</si>
  <si>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</si>
  <si>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</si>
  <si>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</si>
  <si>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</si>
  <si>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</si>
  <si>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</si>
  <si>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</si>
  <si>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</si>
  <si>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</si>
  <si>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</si>
  <si>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</si>
  <si>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</si>
  <si>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</si>
  <si>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</si>
  <si>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</si>
  <si>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</si>
  <si>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</si>
  <si>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</si>
  <si>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</si>
  <si>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</si>
  <si>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</si>
  <si>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</si>
  <si>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</si>
  <si>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</si>
  <si>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</si>
  <si>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</si>
  <si>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</si>
  <si>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</si>
  <si>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</si>
  <si>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</si>
  <si>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</si>
  <si>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</si>
  <si>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</si>
  <si>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</si>
  <si>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</si>
  <si>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</si>
  <si>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</si>
  <si>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</si>
  <si>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</si>
  <si>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</si>
  <si>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</si>
  <si>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</si>
  <si>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</si>
  <si>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</si>
  <si>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</si>
  <si>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</si>
  <si>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</si>
  <si>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</si>
  <si>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</si>
  <si>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</si>
  <si>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</si>
  <si>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</si>
  <si>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</si>
  <si>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</si>
  <si>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</si>
  <si>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</si>
  <si>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</si>
  <si>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</si>
  <si>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</si>
  <si>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</si>
  <si>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</si>
  <si>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</si>
  <si>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</si>
  <si>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</si>
  <si>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</si>
  <si>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</si>
  <si>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</si>
  <si>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</si>
  <si>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</si>
  <si>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</si>
  <si>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</si>
  <si>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</si>
  <si>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</si>
  <si>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</si>
  <si>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</si>
  <si>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</si>
  <si>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</si>
  <si>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</si>
  <si>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</si>
  <si>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</si>
  <si>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</si>
  <si>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</si>
  <si>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</si>
  <si>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</si>
  <si>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</si>
  <si>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</si>
  <si>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</si>
  <si>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</si>
  <si>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</si>
  <si>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</si>
  <si>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</si>
  <si>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</si>
  <si>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</si>
  <si>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</si>
  <si>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</si>
  <si>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</si>
  <si>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</si>
  <si>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</si>
  <si>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</si>
  <si>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</si>
  <si>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</si>
  <si>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</si>
  <si>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</si>
  <si>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</si>
  <si>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</si>
  <si>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</si>
  <si>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</si>
  <si>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</si>
  <si>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</si>
  <si>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</si>
  <si>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</si>
  <si>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</si>
  <si>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</si>
  <si>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</si>
  <si>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</si>
  <si>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</si>
  <si>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</si>
  <si>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</si>
  <si>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</si>
  <si>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</si>
  <si>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</si>
  <si>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</si>
  <si>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</si>
  <si>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</si>
  <si>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</si>
  <si>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</si>
  <si>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</si>
  <si>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</si>
  <si>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</si>
  <si>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</si>
  <si>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</si>
  <si>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</si>
  <si>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</si>
  <si>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</si>
  <si>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</si>
  <si>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</si>
  <si>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</si>
  <si>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</si>
  <si>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</si>
  <si>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</si>
  <si>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</si>
  <si>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</si>
  <si>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</si>
  <si>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</si>
  <si>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</si>
  <si>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</si>
  <si>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</si>
  <si>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</si>
  <si>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</si>
  <si>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</si>
  <si>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</si>
  <si>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</si>
  <si>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</si>
  <si>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</si>
  <si>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</si>
  <si>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</si>
  <si>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</si>
  <si>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</si>
  <si>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</si>
  <si>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</si>
  <si>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</si>
  <si>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</si>
  <si>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</si>
  <si>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</si>
  <si>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</si>
  <si>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</si>
  <si>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</si>
  <si>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</si>
  <si>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</si>
  <si>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</si>
  <si>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</si>
  <si>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</si>
  <si>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</si>
  <si>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</si>
  <si>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</si>
  <si>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</si>
  <si>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</si>
  <si>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</si>
  <si>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</si>
  <si>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</si>
  <si>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</si>
  <si>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</si>
  <si>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</si>
  <si>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</si>
  <si>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</si>
  <si>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</si>
  <si>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</si>
  <si>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</si>
  <si>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</si>
  <si>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</si>
  <si>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</si>
  <si>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</si>
  <si>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</si>
  <si>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</si>
  <si>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</si>
  <si>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</si>
  <si>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</si>
  <si>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</si>
  <si>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</si>
  <si>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</si>
  <si>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</si>
  <si>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</si>
  <si>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</si>
  <si>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</si>
  <si>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</si>
  <si>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</si>
  <si>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</si>
  <si>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</si>
  <si>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</si>
  <si>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</si>
  <si>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</si>
  <si>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</si>
  <si>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</si>
  <si>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</si>
  <si>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</si>
  <si>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</si>
  <si>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</si>
  <si>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</si>
  <si>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</si>
  <si>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</si>
  <si>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</si>
  <si>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</si>
  <si>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</si>
  <si>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</si>
  <si>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</si>
  <si>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</si>
  <si>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</si>
  <si>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</si>
  <si>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</si>
  <si>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</si>
  <si>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</si>
  <si>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</si>
  <si>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</si>
  <si>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</si>
  <si>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</si>
  <si>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</si>
  <si>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</si>
  <si>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</si>
  <si>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</si>
  <si>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</si>
  <si>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</si>
  <si>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</si>
  <si>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</si>
  <si>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</si>
  <si>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</si>
  <si>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</si>
  <si>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</si>
  <si>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</si>
  <si>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</si>
  <si>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</si>
  <si>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</si>
  <si>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</si>
  <si>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</si>
  <si>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</si>
  <si>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</si>
  <si>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</si>
  <si>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</si>
  <si>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</si>
  <si>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</si>
  <si>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</si>
  <si>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</si>
  <si>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</si>
  <si>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</si>
  <si>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</si>
  <si>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</si>
  <si>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</si>
  <si>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</si>
  <si>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</si>
  <si>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</si>
  <si>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</si>
  <si>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</si>
  <si>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</si>
  <si>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</si>
  <si>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</si>
  <si>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</si>
  <si>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</si>
  <si>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</si>
  <si>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</si>
  <si>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</si>
  <si>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</si>
  <si>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</si>
  <si>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</si>
  <si>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</si>
  <si>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</si>
  <si>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</si>
  <si>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</si>
  <si>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</si>
  <si>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</si>
  <si>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</si>
  <si>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</si>
  <si>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</si>
  <si>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</si>
  <si>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</si>
  <si>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</si>
  <si>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</si>
  <si>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</si>
  <si>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</si>
  <si>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</si>
  <si>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</si>
  <si>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</si>
  <si>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</si>
  <si>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</si>
  <si>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</si>
  <si>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</si>
  <si>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</si>
  <si>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</si>
  <si>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</si>
  <si>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</si>
  <si>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</si>
  <si>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</si>
  <si>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</si>
  <si>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</si>
  <si>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</si>
  <si>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</si>
  <si>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</si>
  <si>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</si>
  <si>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</si>
  <si>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</si>
  <si>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</si>
  <si>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</si>
  <si>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</si>
  <si>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</si>
  <si>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</si>
  <si>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</si>
  <si>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</si>
  <si>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</si>
  <si>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</si>
  <si>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</si>
  <si>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</si>
  <si>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</si>
  <si>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</si>
  <si>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</si>
  <si>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</si>
  <si>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</si>
  <si>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</si>
  <si>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</si>
  <si>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</si>
  <si>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</si>
  <si>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</si>
  <si>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</si>
  <si>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</si>
  <si>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</si>
  <si>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</si>
  <si>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</si>
  <si>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</si>
  <si>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</si>
  <si>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</si>
  <si>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</si>
  <si>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</si>
  <si>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</si>
  <si>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</si>
  <si>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</si>
  <si>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</si>
  <si>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</si>
  <si>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</si>
  <si>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</si>
  <si>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</si>
  <si>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</si>
  <si>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</si>
  <si>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</si>
  <si>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</si>
  <si>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</si>
  <si>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</si>
  <si>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</si>
  <si>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</si>
  <si>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</si>
  <si>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</si>
  <si>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</si>
  <si>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</si>
  <si>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</si>
  <si>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</si>
  <si>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</si>
  <si>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</si>
  <si>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</si>
  <si>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</si>
  <si>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</si>
  <si>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</si>
  <si>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</si>
  <si>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</si>
  <si>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</si>
  <si>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</si>
  <si>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</si>
  <si>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</si>
  <si>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</si>
  <si>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</si>
  <si>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</si>
  <si>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</si>
  <si>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</si>
  <si>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</si>
  <si>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</si>
  <si>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</si>
  <si>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</si>
  <si>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</si>
  <si>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</si>
  <si>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</si>
  <si>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</si>
  <si>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</si>
  <si>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</si>
  <si>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</si>
  <si>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</si>
  <si>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</si>
  <si>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</si>
  <si>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</si>
  <si>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</si>
  <si>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</si>
  <si>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</si>
  <si>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</si>
  <si>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</si>
  <si>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</si>
  <si>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</si>
  <si>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</si>
  <si>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</si>
  <si>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</si>
  <si>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</si>
  <si>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</si>
  <si>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</si>
  <si>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</si>
  <si>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</si>
  <si>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</si>
  <si>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</si>
  <si>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</si>
  <si>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</si>
  <si>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</si>
  <si>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</si>
  <si>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</si>
  <si>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</si>
  <si>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</si>
  <si>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</si>
  <si>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</si>
  <si>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</si>
  <si>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</si>
  <si>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</si>
  <si>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</si>
  <si>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</si>
  <si>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</si>
  <si>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</si>
  <si>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</si>
  <si>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</si>
  <si>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</si>
  <si>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</si>
  <si>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</si>
  <si>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</si>
  <si>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</si>
  <si>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</si>
  <si>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</si>
  <si>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</si>
  <si>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</si>
  <si>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</si>
  <si>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</si>
  <si>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</si>
  <si>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</si>
  <si>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</si>
  <si>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</si>
  <si>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</si>
  <si>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</si>
  <si>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</si>
  <si>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</si>
  <si>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</si>
  <si>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</si>
  <si>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</si>
  <si>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</si>
  <si>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</si>
  <si>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</si>
  <si>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</si>
  <si>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</si>
  <si>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</si>
  <si>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</si>
  <si>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</si>
  <si>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</si>
  <si>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</si>
  <si>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</si>
  <si>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</si>
  <si>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</si>
  <si>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</si>
  <si>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</si>
  <si>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</si>
  <si>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</si>
  <si>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</si>
  <si>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</si>
  <si>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</si>
  <si>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</si>
  <si>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</si>
  <si>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</si>
  <si>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</si>
  <si>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</si>
  <si>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</si>
  <si>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</si>
  <si>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</si>
  <si>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</si>
  <si>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</si>
  <si>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</si>
  <si>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</si>
  <si>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</si>
  <si>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</si>
  <si>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</si>
  <si>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</si>
  <si>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</si>
  <si>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</si>
  <si>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</si>
  <si>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</si>
  <si>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</si>
  <si>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</si>
  <si>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</si>
  <si>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</si>
  <si>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</si>
  <si>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</si>
  <si>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</si>
  <si>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</si>
  <si>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</si>
  <si>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</si>
  <si>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</si>
  <si>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</si>
  <si>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</si>
  <si>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</si>
  <si>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</si>
  <si>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</si>
  <si>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</si>
  <si>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</si>
  <si>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</si>
  <si>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</si>
  <si>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</si>
  <si>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</si>
  <si>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</si>
  <si>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</si>
  <si>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</si>
  <si>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</si>
  <si>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</si>
  <si>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</si>
  <si>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</si>
  <si>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</si>
  <si>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</si>
  <si>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</si>
  <si>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</si>
  <si>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</si>
  <si>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</si>
  <si>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</si>
  <si>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</si>
  <si>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</si>
  <si>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</si>
  <si>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</si>
  <si>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</si>
  <si>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</si>
  <si>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</si>
  <si>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</si>
  <si>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</si>
  <si>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</si>
  <si>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</si>
  <si>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</si>
  <si>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</si>
  <si>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</si>
  <si>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</si>
  <si>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</si>
  <si>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</si>
  <si>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</si>
  <si>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</si>
  <si>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</si>
  <si>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</si>
  <si>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</si>
  <si>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</si>
  <si>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</si>
  <si>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</si>
  <si>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</si>
  <si>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</si>
  <si>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</si>
  <si>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</si>
  <si>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</si>
  <si>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</si>
  <si>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</si>
  <si>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</si>
  <si>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</si>
  <si>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</si>
  <si>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</si>
  <si>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</si>
  <si>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</si>
  <si>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</si>
  <si>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</si>
  <si>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</si>
  <si>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</si>
  <si>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</si>
  <si>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</si>
  <si>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</si>
  <si>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</si>
  <si>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</si>
  <si>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</si>
  <si>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</si>
  <si>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</si>
  <si>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</si>
  <si>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</si>
  <si>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</si>
  <si>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</si>
  <si>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</si>
  <si>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</si>
  <si>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</si>
  <si>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</si>
  <si>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</si>
  <si>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</si>
  <si>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</si>
  <si>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</si>
  <si>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</si>
  <si>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</si>
  <si>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</si>
  <si>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</si>
  <si>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</si>
  <si>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</si>
  <si>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</si>
  <si>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</si>
  <si>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</si>
  <si>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</si>
  <si>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</si>
  <si>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</si>
  <si>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</si>
  <si>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</si>
  <si>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</si>
  <si>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</si>
  <si>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</si>
  <si>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</si>
  <si>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</si>
  <si>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</si>
  <si>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</si>
  <si>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</si>
  <si>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</si>
  <si>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</si>
  <si>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</si>
  <si>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</si>
  <si>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</si>
  <si>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</si>
  <si>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</si>
  <si>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</si>
  <si>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</si>
  <si>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</si>
  <si>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</si>
  <si>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</si>
  <si>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</si>
  <si>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</si>
  <si>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</si>
  <si>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</si>
  <si>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</si>
  <si>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</si>
  <si>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</si>
  <si>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</si>
  <si>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</si>
  <si>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</si>
  <si>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</si>
  <si>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</si>
  <si>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</si>
  <si>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</si>
  <si>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</si>
  <si>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</si>
  <si>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</si>
  <si>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</si>
  <si>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</si>
  <si>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</si>
  <si>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</si>
  <si>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</si>
  <si>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</si>
  <si>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</si>
  <si>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</si>
  <si>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</si>
  <si>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</si>
  <si>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</si>
  <si>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</si>
  <si>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</si>
  <si>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</si>
  <si>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</si>
  <si>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</si>
  <si>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</si>
  <si>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</si>
  <si>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</si>
  <si>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</si>
  <si>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</si>
  <si>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</si>
  <si>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</si>
  <si>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</si>
  <si>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</si>
  <si>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</si>
  <si>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</si>
  <si>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</si>
  <si>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</si>
  <si>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</si>
  <si>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</si>
  <si>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</si>
  <si>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</si>
  <si>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</si>
  <si>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</si>
  <si>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</si>
  <si>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</si>
  <si>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</si>
  <si>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</si>
  <si>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</si>
  <si>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</si>
  <si>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</si>
  <si>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</si>
  <si>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</si>
  <si>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</si>
  <si>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</si>
  <si>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</si>
  <si>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</si>
  <si>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</si>
  <si>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</si>
  <si>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</si>
  <si>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</si>
  <si>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</si>
  <si>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</si>
  <si>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</si>
  <si>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</si>
  <si>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</si>
  <si>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</si>
  <si>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</si>
  <si>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</si>
  <si>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</si>
  <si>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</si>
  <si>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</si>
  <si>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</si>
  <si>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</si>
  <si>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</si>
  <si>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</si>
  <si>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</si>
  <si>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</si>
  <si>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</si>
  <si>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</si>
  <si>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</si>
  <si>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</si>
  <si>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</si>
  <si>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</si>
  <si>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</si>
  <si>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</si>
  <si>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</si>
  <si>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</si>
  <si>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</si>
  <si>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</si>
  <si>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</si>
  <si>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</si>
  <si>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</si>
  <si>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</si>
  <si>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</si>
  <si>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</si>
  <si>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</si>
  <si>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</si>
  <si>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</si>
  <si>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</si>
  <si>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</si>
  <si>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</si>
  <si>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</si>
  <si>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</si>
  <si>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</si>
  <si>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</si>
  <si>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</si>
  <si>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</si>
  <si>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</si>
  <si>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</si>
  <si>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</si>
  <si>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</si>
  <si>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</si>
  <si>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</si>
  <si>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</si>
  <si>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</si>
  <si>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</si>
  <si>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</si>
  <si>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</si>
  <si>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</si>
  <si>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</si>
  <si>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</si>
  <si>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</si>
  <si>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</si>
  <si>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</si>
  <si>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</si>
  <si>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</si>
  <si>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</si>
  <si>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</si>
  <si>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</si>
  <si>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</si>
  <si>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</si>
  <si>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</si>
  <si>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</si>
  <si>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</si>
  <si>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</si>
  <si>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</si>
  <si>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</si>
  <si>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</si>
  <si>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</si>
  <si>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</si>
  <si>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</si>
  <si>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</si>
  <si>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</si>
  <si>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</si>
  <si>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</si>
  <si>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</si>
  <si>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</si>
  <si>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</si>
  <si>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</si>
  <si>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</si>
  <si>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</si>
  <si>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</si>
  <si>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</si>
  <si>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</si>
  <si>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</si>
  <si>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</si>
  <si>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</si>
  <si>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</si>
  <si>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</si>
  <si>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</si>
  <si>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</si>
  <si>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</si>
  <si>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</si>
  <si>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</si>
  <si>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</si>
  <si>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</si>
  <si>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</si>
  <si>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</si>
  <si>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</si>
  <si>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</si>
  <si>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</si>
  <si>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</si>
  <si>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</si>
  <si>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</si>
  <si>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</si>
  <si>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</si>
  <si>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</si>
  <si>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</si>
  <si>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</si>
  <si>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</si>
  <si>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</si>
  <si>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</si>
  <si>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</si>
  <si>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</si>
  <si>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</si>
  <si>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</si>
  <si>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</si>
  <si>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</si>
  <si>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</si>
  <si>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</si>
  <si>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</si>
  <si>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</si>
  <si>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</si>
  <si>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</si>
  <si>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</si>
  <si>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</si>
  <si>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</si>
  <si>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</si>
  <si>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</si>
  <si>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</si>
  <si>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</si>
  <si>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</si>
  <si>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</si>
  <si>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</si>
  <si>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</si>
  <si>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</si>
  <si>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</si>
  <si>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</si>
  <si>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</si>
  <si>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</si>
  <si>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</si>
  <si>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</si>
  <si>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</si>
  <si>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</si>
  <si>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</si>
  <si>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</si>
  <si>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</si>
  <si>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</si>
  <si>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</si>
  <si>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</si>
  <si>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</si>
  <si>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</si>
  <si>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</si>
  <si>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</si>
  <si>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</si>
  <si>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</si>
  <si>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</si>
  <si>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</si>
  <si>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</si>
  <si>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</si>
  <si>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</si>
  <si>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</si>
  <si>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</si>
  <si>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</si>
  <si>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</si>
  <si>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</si>
  <si>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</si>
  <si>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</si>
  <si>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</si>
  <si>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</si>
  <si>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</si>
  <si>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</si>
  <si>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</si>
  <si>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</si>
  <si>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</si>
  <si>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</si>
  <si>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</si>
  <si>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</si>
  <si>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</si>
  <si>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</si>
  <si>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</si>
  <si>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</si>
  <si>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</si>
  <si>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</si>
  <si>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</si>
  <si>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</si>
  <si>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</si>
  <si>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</si>
  <si>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</si>
  <si>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</si>
  <si>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</si>
  <si>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</si>
  <si>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</si>
  <si>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</si>
  <si>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</si>
  <si>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</si>
  <si>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</si>
  <si>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</si>
  <si>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</si>
  <si>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</si>
  <si>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</si>
  <si>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</si>
  <si>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</si>
  <si>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</si>
  <si>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</si>
  <si>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</si>
  <si>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</si>
  <si>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</si>
  <si>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</si>
  <si>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</si>
  <si>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</si>
  <si>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</si>
  <si>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</si>
  <si>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</si>
  <si>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</si>
  <si>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</si>
  <si>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</si>
  <si>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</si>
  <si>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</si>
  <si>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</si>
  <si>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</si>
  <si>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</si>
  <si>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</si>
  <si>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</si>
  <si>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</si>
  <si>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</si>
  <si>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</si>
  <si>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</si>
  <si>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</si>
  <si>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</si>
  <si>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</si>
  <si>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</si>
  <si>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</si>
  <si>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</si>
  <si>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</si>
  <si>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</si>
  <si>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</si>
  <si>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</si>
  <si>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</si>
  <si>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</si>
  <si>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</si>
  <si>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</si>
  <si>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</si>
  <si>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</si>
  <si>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</si>
  <si>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</si>
  <si>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</si>
  <si>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</si>
  <si>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</si>
  <si>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</si>
  <si>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</si>
  <si>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</si>
  <si>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</si>
  <si>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</si>
  <si>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</si>
  <si>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</si>
  <si>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</si>
  <si>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</si>
  <si>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</si>
  <si>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</si>
  <si>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</si>
  <si>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</si>
  <si>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</si>
  <si>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</si>
  <si>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</si>
  <si>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</si>
  <si>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</si>
  <si>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</si>
  <si>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</si>
  <si>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</si>
  <si>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</si>
  <si>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</si>
  <si>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</si>
  <si>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</si>
  <si>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</si>
  <si>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</si>
  <si>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</si>
  <si>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</si>
  <si>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</si>
  <si>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</si>
  <si>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</si>
  <si>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</si>
  <si>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</si>
  <si>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</si>
  <si>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</si>
  <si>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</si>
  <si>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</si>
  <si>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</si>
  <si>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</si>
  <si>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</si>
  <si>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</si>
  <si>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</si>
  <si>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</si>
  <si>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</si>
  <si>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</si>
  <si>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</si>
  <si>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</si>
  <si>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</si>
  <si>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</si>
  <si>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</si>
  <si>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</si>
  <si>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</si>
  <si>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</si>
  <si>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</si>
  <si>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</si>
  <si>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</si>
  <si>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</si>
  <si>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</si>
  <si>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</si>
  <si>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</si>
  <si>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</si>
  <si>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</si>
  <si>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</si>
  <si>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</si>
  <si>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</si>
  <si>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</si>
  <si>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</si>
  <si>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</si>
  <si>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</si>
  <si>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</si>
  <si>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</si>
  <si>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</si>
  <si>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</si>
  <si>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</si>
  <si>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</si>
  <si>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</si>
  <si>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</si>
  <si>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</si>
  <si>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</si>
  <si>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</si>
  <si>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</si>
  <si>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</si>
  <si>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</si>
  <si>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</si>
  <si>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</si>
  <si>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</si>
  <si>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</si>
  <si>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</si>
  <si>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</si>
  <si>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</si>
  <si>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</si>
  <si>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</si>
  <si>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</si>
  <si>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</si>
  <si>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</si>
  <si>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</si>
  <si>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</si>
  <si>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</si>
  <si>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</si>
  <si>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</si>
  <si>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</si>
  <si>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</si>
  <si>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</si>
  <si>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</si>
  <si>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</si>
  <si>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</si>
  <si>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</si>
  <si>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</si>
  <si>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</si>
  <si>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</si>
  <si>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</si>
  <si>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</si>
  <si>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</si>
  <si>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</si>
  <si>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</si>
  <si>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</si>
  <si>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</si>
  <si>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</si>
  <si>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</si>
  <si>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</si>
  <si>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</si>
  <si>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</si>
  <si>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</si>
  <si>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</si>
  <si>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</si>
  <si>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</si>
  <si>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</si>
  <si>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</si>
  <si>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</si>
  <si>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</si>
  <si>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</si>
  <si>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</si>
  <si>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</si>
  <si>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</si>
  <si>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</si>
  <si>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</si>
  <si>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</si>
  <si>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</si>
  <si>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</si>
  <si>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</si>
  <si>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</si>
  <si>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</si>
  <si>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</si>
  <si>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</si>
  <si>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</si>
  <si>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</si>
  <si>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</si>
  <si>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</si>
  <si>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</si>
  <si>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</si>
  <si>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</si>
  <si>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</si>
  <si>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</si>
  <si>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</si>
  <si>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</si>
  <si>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</si>
  <si>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</si>
  <si>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</si>
  <si>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</si>
  <si>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</si>
  <si>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</si>
  <si>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</si>
  <si>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</si>
  <si>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</si>
  <si>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</si>
  <si>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</si>
  <si>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</si>
  <si>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</si>
  <si>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</si>
  <si>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</si>
  <si>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</si>
  <si>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</si>
  <si>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</si>
  <si>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</si>
  <si>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</si>
  <si>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</si>
  <si>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</si>
  <si>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</si>
  <si>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</si>
  <si>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</si>
  <si>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</si>
  <si>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</si>
  <si>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</si>
  <si>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</si>
  <si>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</si>
  <si>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</si>
  <si>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</si>
  <si>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</si>
  <si>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</si>
  <si>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</si>
  <si>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</si>
  <si>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</si>
  <si>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</si>
  <si>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</si>
  <si>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</si>
  <si>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</si>
  <si>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</si>
  <si>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</si>
  <si>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</si>
  <si>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</si>
  <si>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</si>
  <si>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</si>
  <si>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</si>
  <si>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</si>
  <si>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</si>
  <si>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</si>
  <si>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</si>
  <si>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</si>
  <si>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</si>
  <si>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</si>
  <si>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</si>
  <si>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</si>
  <si>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</si>
  <si>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</si>
  <si>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</si>
  <si>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</si>
  <si>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</si>
  <si>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</si>
  <si>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</si>
  <si>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</si>
  <si>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</si>
  <si>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</si>
  <si>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</si>
  <si>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</si>
  <si>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</si>
  <si>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</si>
  <si>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</si>
  <si>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</si>
  <si>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</si>
  <si>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</si>
  <si>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</si>
  <si>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</si>
  <si>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</si>
  <si>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</si>
  <si>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</si>
  <si>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</si>
  <si>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</si>
  <si>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</si>
  <si>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</si>
  <si>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</si>
  <si>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</si>
  <si>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</si>
  <si>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</si>
  <si>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</si>
  <si>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</si>
  <si>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</si>
  <si>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</si>
  <si>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</si>
  <si>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</si>
  <si>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</si>
  <si>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</si>
  <si>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</si>
  <si>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</si>
  <si>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</si>
  <si>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</si>
  <si>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</si>
  <si>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</si>
  <si>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</si>
  <si>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</si>
  <si>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</si>
  <si>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</si>
  <si>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</si>
  <si>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</si>
  <si>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</si>
  <si>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</si>
  <si>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</si>
  <si>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</si>
  <si>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</si>
  <si>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</si>
  <si>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</si>
  <si>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</si>
  <si>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</si>
  <si>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</si>
  <si>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</si>
  <si>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</si>
  <si>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</si>
  <si>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</si>
  <si>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</si>
  <si>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</si>
  <si>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</si>
  <si>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</si>
  <si>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</si>
  <si>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</si>
  <si>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</si>
  <si>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</si>
  <si>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</si>
  <si>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</si>
  <si>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</si>
  <si>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</si>
  <si>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</si>
  <si>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</si>
  <si>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</si>
  <si>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</si>
  <si>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</si>
  <si>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</si>
  <si>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</si>
  <si>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</si>
  <si>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</si>
  <si>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</si>
  <si>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</si>
  <si>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</si>
  <si>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</si>
  <si>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</si>
  <si>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</si>
  <si>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</si>
  <si>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</si>
  <si>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</si>
  <si>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</si>
  <si>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</si>
  <si>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</si>
  <si>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</si>
  <si>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</si>
  <si>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</si>
  <si>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</si>
  <si>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</si>
  <si>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</si>
  <si>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</si>
  <si>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</si>
  <si>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</si>
  <si>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</si>
  <si>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</si>
  <si>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</si>
  <si>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</si>
  <si>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</si>
  <si>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</si>
  <si>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</si>
  <si>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</si>
  <si>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</si>
  <si>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</si>
  <si>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</si>
  <si>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</si>
  <si>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</si>
  <si>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</si>
  <si>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</si>
  <si>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</si>
  <si>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</si>
  <si>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</si>
  <si>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</si>
  <si>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</si>
  <si>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</si>
  <si>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</si>
  <si>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</si>
  <si>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</si>
  <si>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</si>
  <si>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</si>
  <si>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</si>
  <si>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</si>
  <si>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</si>
  <si>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</si>
  <si>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</si>
  <si>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</si>
  <si>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</si>
  <si>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</si>
  <si>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</si>
  <si>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</si>
  <si>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</si>
  <si>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</si>
  <si>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</si>
  <si>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</si>
  <si>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</si>
  <si>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</si>
  <si>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</si>
  <si>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</si>
  <si>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</si>
  <si>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</si>
  <si>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</si>
  <si>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</si>
  <si>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</si>
  <si>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</si>
  <si>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</si>
  <si>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</si>
  <si>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</si>
  <si>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</si>
  <si>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</si>
  <si>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</si>
  <si>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</si>
  <si>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</si>
  <si>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</si>
  <si>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</si>
  <si>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</si>
  <si>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</si>
  <si>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</si>
  <si>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</si>
  <si>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</si>
  <si>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</si>
  <si>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</si>
  <si>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</si>
  <si>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</si>
  <si>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</si>
  <si>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</si>
  <si>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</si>
  <si>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</si>
  <si>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</si>
  <si>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</si>
  <si>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</si>
  <si>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</si>
  <si>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</si>
  <si>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</si>
  <si>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</si>
  <si>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</si>
  <si>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</si>
  <si>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</si>
  <si>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</si>
  <si>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</si>
  <si>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</si>
  <si>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</si>
  <si>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</si>
  <si>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</si>
  <si>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</si>
  <si>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</si>
  <si>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</si>
  <si>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</si>
  <si>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</si>
  <si>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</si>
  <si>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</si>
  <si>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</si>
  <si>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</si>
  <si>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</si>
  <si>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</si>
  <si>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</si>
  <si>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</si>
  <si>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</si>
  <si>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</si>
  <si>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</si>
  <si>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</si>
  <si>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</si>
  <si>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</si>
  <si>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</si>
  <si>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</si>
  <si>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</si>
  <si>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</si>
  <si>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</si>
  <si>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</si>
  <si>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</si>
  <si>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</si>
  <si>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</si>
  <si>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</si>
  <si>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</si>
  <si>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</si>
  <si>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</si>
  <si>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</si>
  <si>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</si>
  <si>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</si>
  <si>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</si>
  <si>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</si>
  <si>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</si>
  <si>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</si>
  <si>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</si>
  <si>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</si>
  <si>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</si>
  <si>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</si>
  <si>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</si>
  <si>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</si>
  <si>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</si>
  <si>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</si>
  <si>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</si>
  <si>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</si>
  <si>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</si>
  <si>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</si>
  <si>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</si>
  <si>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</si>
  <si>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</si>
  <si>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</si>
  <si>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</si>
  <si>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</si>
  <si>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</si>
  <si>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</si>
  <si>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</si>
  <si>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</si>
  <si>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</si>
  <si>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</si>
  <si>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</si>
  <si>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</si>
  <si>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</si>
  <si>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</si>
  <si>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</si>
  <si>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</si>
  <si>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</si>
  <si>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</si>
  <si>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</si>
  <si>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</si>
  <si>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</si>
  <si>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</si>
  <si>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</si>
  <si>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</si>
  <si>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</si>
  <si>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</si>
  <si>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</si>
  <si>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</si>
  <si>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</si>
  <si>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</si>
  <si>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</si>
  <si>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</si>
  <si>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</si>
  <si>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</si>
  <si>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</si>
  <si>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</si>
  <si>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</si>
  <si>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</si>
  <si>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</si>
  <si>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</si>
  <si>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</si>
  <si>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</si>
  <si>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</si>
  <si>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</si>
  <si>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</si>
  <si>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</si>
  <si>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</si>
  <si>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</si>
  <si>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</si>
  <si>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</si>
  <si>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</si>
  <si>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</si>
  <si>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</si>
  <si>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</si>
  <si>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</si>
  <si>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</si>
  <si>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</si>
  <si>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</si>
  <si>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</si>
  <si>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</si>
  <si>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</si>
  <si>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</si>
  <si>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</si>
  <si>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</si>
  <si>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</si>
  <si>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</si>
  <si>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</si>
  <si>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</si>
  <si>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</si>
  <si>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</si>
  <si>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</si>
  <si>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</si>
  <si>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</si>
  <si>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</si>
  <si>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</si>
  <si>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</si>
  <si>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</si>
  <si>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</si>
  <si>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</si>
  <si>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</si>
  <si>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</si>
  <si>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</si>
  <si>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</si>
  <si>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</si>
  <si>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</si>
  <si>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</si>
  <si>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</si>
  <si>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</si>
  <si>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</si>
  <si>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</si>
  <si>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</si>
  <si>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</si>
  <si>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</si>
  <si>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</si>
  <si>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</si>
  <si>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</si>
  <si>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</si>
  <si>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</si>
  <si>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</si>
  <si>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</si>
  <si>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</si>
  <si>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</si>
  <si>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</si>
  <si>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</si>
  <si>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</si>
  <si>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</si>
  <si>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</si>
  <si>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</si>
  <si>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</si>
  <si>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</si>
  <si>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</si>
  <si>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</si>
  <si>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</si>
  <si>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</si>
  <si>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</si>
  <si>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</si>
  <si>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</si>
  <si>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</si>
  <si>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</si>
  <si>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</si>
  <si>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</si>
  <si>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</si>
  <si>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</si>
  <si>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</si>
  <si>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</si>
  <si>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</si>
  <si>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</si>
  <si>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</si>
  <si>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</si>
  <si>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</si>
  <si>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</si>
  <si>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</si>
  <si>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</si>
  <si>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</si>
  <si>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</si>
  <si>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</si>
  <si>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</si>
  <si>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</si>
  <si>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</si>
  <si>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</si>
  <si>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</si>
  <si>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</si>
  <si>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</si>
  <si>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</si>
  <si>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</si>
  <si>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</si>
  <si>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</si>
  <si>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</si>
  <si>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</si>
  <si>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</si>
  <si>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</si>
  <si>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</si>
  <si>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</si>
  <si>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</si>
  <si>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</si>
  <si>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</si>
  <si>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</si>
  <si>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</si>
  <si>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</si>
  <si>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</si>
  <si>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</si>
  <si>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</si>
  <si>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</si>
  <si>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</si>
  <si>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</si>
  <si>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</si>
  <si>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</si>
  <si>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</si>
  <si>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</si>
  <si>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</si>
  <si>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</si>
  <si>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</si>
  <si>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</si>
  <si>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</si>
  <si>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</si>
  <si>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</si>
  <si>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</si>
  <si>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</si>
  <si>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</si>
  <si>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</si>
  <si>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</si>
  <si>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</si>
  <si>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</si>
  <si>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</si>
  <si>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</si>
  <si>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</si>
  <si>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</si>
  <si>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</si>
  <si>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</si>
  <si>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</si>
  <si>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</si>
  <si>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</si>
  <si>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</si>
  <si>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</si>
  <si>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</si>
  <si>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</si>
  <si>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</si>
  <si>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</si>
  <si>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</si>
  <si>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</si>
  <si>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</si>
  <si>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</si>
  <si>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</si>
  <si>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</si>
  <si>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</si>
  <si>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</si>
  <si>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</si>
  <si>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</si>
  <si>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</si>
  <si>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</si>
  <si>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</si>
  <si>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</si>
  <si>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</si>
  <si>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</si>
  <si>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</si>
  <si>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</si>
  <si>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</si>
  <si>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</si>
  <si>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</si>
  <si>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</si>
  <si>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</si>
  <si>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</si>
  <si>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</si>
  <si>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</si>
  <si>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</si>
  <si>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</si>
  <si>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</si>
  <si>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</si>
  <si>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</si>
  <si>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</si>
  <si>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</si>
  <si>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</si>
  <si>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</si>
  <si>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</si>
  <si>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</si>
  <si>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</si>
  <si>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</si>
  <si>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</si>
  <si>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</si>
  <si>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</si>
  <si>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</si>
  <si>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</si>
  <si>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</si>
  <si>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</si>
  <si>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</si>
  <si>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</si>
  <si>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</si>
  <si>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</si>
  <si>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</si>
  <si>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</si>
  <si>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</si>
  <si>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</si>
  <si>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</si>
  <si>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</si>
  <si>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</si>
  <si>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</si>
  <si>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</si>
  <si>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</si>
  <si>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</si>
  <si>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</si>
  <si>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</si>
  <si>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</si>
  <si>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</si>
  <si>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</si>
  <si>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</si>
  <si>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</si>
  <si>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</si>
  <si>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</si>
  <si>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</si>
  <si>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</si>
  <si>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</si>
  <si>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</si>
  <si>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</si>
  <si>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</si>
  <si>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</si>
  <si>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</si>
  <si>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</si>
  <si>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</si>
  <si>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</si>
  <si>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</si>
  <si>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</si>
  <si>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</si>
  <si>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</si>
  <si>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</si>
  <si>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</si>
  <si>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</si>
  <si>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</si>
  <si>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</si>
  <si>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</si>
  <si>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</si>
  <si>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</si>
  <si>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</si>
  <si>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</si>
  <si>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</si>
  <si>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</si>
  <si>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</si>
  <si>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</si>
  <si>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</si>
  <si>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</si>
  <si>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</si>
  <si>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</si>
  <si>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</si>
  <si>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</si>
  <si>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</si>
  <si>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</si>
  <si>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</si>
  <si>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</si>
  <si>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</si>
  <si>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</si>
  <si>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</si>
  <si>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</si>
  <si>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</si>
  <si>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</si>
  <si>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</si>
  <si>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</si>
  <si>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</si>
  <si>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</si>
  <si>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</si>
  <si>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</si>
  <si>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</si>
  <si>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</si>
  <si>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</si>
  <si>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</si>
  <si>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</si>
  <si>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</si>
  <si>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</si>
  <si>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</si>
  <si>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</si>
  <si>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</si>
  <si>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</si>
  <si>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</si>
  <si>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</si>
  <si>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</si>
  <si>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</si>
  <si>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</si>
  <si>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</si>
  <si>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</si>
  <si>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</si>
  <si>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</si>
  <si>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</si>
  <si>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</si>
  <si>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</si>
  <si>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</si>
  <si>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</si>
  <si>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</si>
  <si>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</si>
  <si>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</si>
  <si>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</si>
  <si>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</si>
  <si>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</si>
  <si>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</si>
  <si>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</si>
  <si>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</si>
  <si>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</si>
  <si>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</si>
  <si>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</si>
  <si>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</si>
  <si>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</si>
  <si>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</si>
  <si>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</si>
  <si>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</si>
  <si>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</si>
  <si>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</si>
  <si>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</si>
  <si>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</si>
  <si>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</si>
  <si>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</si>
  <si>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</si>
  <si>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</si>
  <si>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</si>
  <si>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</si>
  <si>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</si>
  <si>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</si>
  <si>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</si>
  <si>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</si>
  <si>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</si>
  <si>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</si>
  <si>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</si>
  <si>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</si>
  <si>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</si>
  <si>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</si>
  <si>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</si>
  <si>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</si>
  <si>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</si>
  <si>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</si>
  <si>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</si>
  <si>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</si>
  <si>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</si>
  <si>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</si>
  <si>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</si>
  <si>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</si>
  <si>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</si>
  <si>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</si>
  <si>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</si>
  <si>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</si>
  <si>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</si>
  <si>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</si>
  <si>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</si>
  <si>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</si>
  <si>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</si>
  <si>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</si>
  <si>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</si>
  <si>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</si>
  <si>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</si>
  <si>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</si>
  <si>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</si>
  <si>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</si>
  <si>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</si>
  <si>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</si>
  <si>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</si>
  <si>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</si>
  <si>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</si>
  <si>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</si>
  <si>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</si>
  <si>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</si>
  <si>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</si>
  <si>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</si>
  <si>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</si>
  <si>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</si>
  <si>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</si>
  <si>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</si>
  <si>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</si>
  <si>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</si>
  <si>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</si>
  <si>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</si>
  <si>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</si>
  <si>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</si>
  <si>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</si>
  <si>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</si>
  <si>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</si>
  <si>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</si>
  <si>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</si>
  <si>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</si>
  <si>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</si>
  <si>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</si>
  <si>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</si>
  <si>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</si>
  <si>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</si>
  <si>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</si>
  <si>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</si>
  <si>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</si>
  <si>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</si>
  <si>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</si>
  <si>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</si>
  <si>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</si>
  <si>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</si>
  <si>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</si>
  <si>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</si>
  <si>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</si>
  <si>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</si>
  <si>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</si>
  <si>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</si>
  <si>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</si>
  <si>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</si>
  <si>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</si>
  <si>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</si>
  <si>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</si>
  <si>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</si>
  <si>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</si>
  <si>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</si>
  <si>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</si>
  <si>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</si>
  <si>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</si>
  <si>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</si>
  <si>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</si>
  <si>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</si>
  <si>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</si>
  <si>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</si>
  <si>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</si>
  <si>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</si>
  <si>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</si>
  <si>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</si>
  <si>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</si>
  <si>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</si>
  <si>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</si>
  <si>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</si>
  <si>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</si>
  <si>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</si>
  <si>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</si>
  <si>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</si>
  <si>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</si>
  <si>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</si>
  <si>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</si>
  <si>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</si>
  <si>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</si>
  <si>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</si>
  <si>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</si>
  <si>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</si>
  <si>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</si>
  <si>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</si>
  <si>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</si>
  <si>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</si>
  <si>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</si>
  <si>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</si>
  <si>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</si>
  <si>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</si>
  <si>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</si>
  <si>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</si>
  <si>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</si>
  <si>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</si>
  <si>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</si>
  <si>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</si>
  <si>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</si>
  <si>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</si>
  <si>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</si>
  <si>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</si>
  <si>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</si>
  <si>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</si>
  <si>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</si>
  <si>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</si>
  <si>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</si>
  <si>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</si>
  <si>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</si>
  <si>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</si>
  <si>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</si>
  <si>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</si>
  <si>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</si>
  <si>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</si>
  <si>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</si>
  <si>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</si>
  <si>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</si>
  <si>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</si>
  <si>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</si>
  <si>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</si>
  <si>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</si>
  <si>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</si>
  <si>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</si>
  <si>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</si>
  <si>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</si>
  <si>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</si>
  <si>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</si>
  <si>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</si>
  <si>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</si>
  <si>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</si>
  <si>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</si>
  <si>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</si>
  <si>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</si>
  <si>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</si>
  <si>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</si>
  <si>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</si>
  <si>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</si>
  <si>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</si>
  <si>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</si>
  <si>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</si>
  <si>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</si>
  <si>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</si>
  <si>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</si>
  <si>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</si>
  <si>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</si>
  <si>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</si>
  <si>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</si>
  <si>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</si>
  <si>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</si>
  <si>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</si>
  <si>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</si>
  <si>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</si>
  <si>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</si>
  <si>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</si>
  <si>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</si>
  <si>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</si>
  <si>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</si>
  <si>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</si>
  <si>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</si>
  <si>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</si>
  <si>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</si>
  <si>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</si>
  <si>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</si>
  <si>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</si>
  <si>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</si>
  <si>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</si>
  <si>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</si>
  <si>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</si>
  <si>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</si>
  <si>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</si>
  <si>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</si>
  <si>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</si>
  <si>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</si>
  <si>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</si>
  <si>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</si>
  <si>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</si>
  <si>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</si>
  <si>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</si>
  <si>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</si>
  <si>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</si>
  <si>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</si>
  <si>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</si>
  <si>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</si>
  <si>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</si>
  <si>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</si>
  <si>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</si>
  <si>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</si>
  <si>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</si>
  <si>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</si>
  <si>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</si>
  <si>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</si>
  <si>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</si>
  <si>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</si>
  <si>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</si>
  <si>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</si>
  <si>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</si>
  <si>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</si>
  <si>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</si>
  <si>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</si>
  <si>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</si>
  <si>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</si>
  <si>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</si>
  <si>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</si>
  <si>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</si>
  <si>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</si>
  <si>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</si>
  <si>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</si>
  <si>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</si>
  <si>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</si>
  <si>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</si>
  <si>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</si>
  <si>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</si>
  <si>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</si>
  <si>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</si>
  <si>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</si>
  <si>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</si>
  <si>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</si>
  <si>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</si>
  <si>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</si>
  <si>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</si>
  <si>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</si>
  <si>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</si>
  <si>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</si>
  <si>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</si>
  <si>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</si>
  <si>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</si>
  <si>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</si>
  <si>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</si>
  <si>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</si>
  <si>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</si>
  <si>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</si>
  <si>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</si>
  <si>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</si>
  <si>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</si>
  <si>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</si>
  <si>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</si>
  <si>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</si>
  <si>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</si>
  <si>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</si>
  <si>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</si>
  <si>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</si>
  <si>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</si>
  <si>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</si>
  <si>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</si>
  <si>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</si>
  <si>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</si>
  <si>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</si>
  <si>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</si>
  <si>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</si>
  <si>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</si>
  <si>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</si>
  <si>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</si>
  <si>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</si>
  <si>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</si>
  <si>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</si>
  <si>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</si>
  <si>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</si>
  <si>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</si>
  <si>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</si>
  <si>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</si>
  <si>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</si>
  <si>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</si>
  <si>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</si>
  <si>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</si>
  <si>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</si>
  <si>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</si>
  <si>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</si>
  <si>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</si>
  <si>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</si>
  <si>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</si>
  <si>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</si>
  <si>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</si>
  <si>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</si>
  <si>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</si>
  <si>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</si>
  <si>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</si>
  <si>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</si>
  <si>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</si>
  <si>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</si>
  <si>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</si>
  <si>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</si>
  <si>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</si>
  <si>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</si>
  <si>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</si>
  <si>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</si>
  <si>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</si>
  <si>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</si>
  <si>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</si>
  <si>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</si>
  <si>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</si>
  <si>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</si>
  <si>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</si>
  <si>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</si>
  <si>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</si>
  <si>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</si>
  <si>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</si>
  <si>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</si>
  <si>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</si>
  <si>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</si>
  <si>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</si>
  <si>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</si>
  <si>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</si>
  <si>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</si>
  <si>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</si>
  <si>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</si>
  <si>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</si>
  <si>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</si>
  <si>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</si>
  <si>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</si>
  <si>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</si>
  <si>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</si>
  <si>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</si>
  <si>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</si>
  <si>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</si>
  <si>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</si>
  <si>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</si>
  <si>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</si>
  <si>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</si>
  <si>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</si>
  <si>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</si>
  <si>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</si>
  <si>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</si>
  <si>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</si>
  <si>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</si>
  <si>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</si>
  <si>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</si>
  <si>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</si>
  <si>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</si>
  <si>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</si>
  <si>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</si>
  <si>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</si>
  <si>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</si>
  <si>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</si>
  <si>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</si>
  <si>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</si>
  <si>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</si>
  <si>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</si>
  <si>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</si>
  <si>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</si>
  <si>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</si>
  <si>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</si>
  <si>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</si>
  <si>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</si>
  <si>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</si>
  <si>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</si>
  <si>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</si>
  <si>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</si>
  <si>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</si>
  <si>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</si>
  <si>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</si>
  <si>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</si>
  <si>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</si>
  <si>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</si>
  <si>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</si>
  <si>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</si>
  <si>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</si>
  <si>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</si>
  <si>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</si>
  <si>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</si>
  <si>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</si>
  <si>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</si>
  <si>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</si>
  <si>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</si>
  <si>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</si>
  <si>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</si>
  <si>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</si>
  <si>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</si>
  <si>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</si>
  <si>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</si>
  <si>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</si>
  <si>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</si>
  <si>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</si>
  <si>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</si>
  <si>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</si>
  <si>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</si>
  <si>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</si>
  <si>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</si>
  <si>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</si>
  <si>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</si>
  <si>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</si>
  <si>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</si>
  <si>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</si>
  <si>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</si>
  <si>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</si>
  <si>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</si>
  <si>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</si>
  <si>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</si>
  <si>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</si>
  <si>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</si>
  <si>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</si>
  <si>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</si>
  <si>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</si>
  <si>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</si>
  <si>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</si>
  <si>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</si>
  <si>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</si>
  <si>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</si>
  <si>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</si>
  <si>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</si>
  <si>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</si>
  <si>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</si>
  <si>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</si>
  <si>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</si>
  <si>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</si>
  <si>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</si>
  <si>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</si>
  <si>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</si>
  <si>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</si>
  <si>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</si>
  <si>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</si>
  <si>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</si>
  <si>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</si>
  <si>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</si>
  <si>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</si>
  <si>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</si>
  <si>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</si>
  <si>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</si>
  <si>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</si>
  <si>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</si>
  <si>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</si>
  <si>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</si>
  <si>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</si>
  <si>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</si>
  <si>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</si>
  <si>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</si>
  <si>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</si>
  <si>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</si>
  <si>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</si>
  <si>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</si>
  <si>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</si>
  <si>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</si>
  <si>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</si>
  <si>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</si>
  <si>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</si>
  <si>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</si>
  <si>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</si>
  <si>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</si>
  <si>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</si>
  <si>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</si>
  <si>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</si>
  <si>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</si>
  <si>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</si>
  <si>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</si>
  <si>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</si>
  <si>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</si>
  <si>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</si>
  <si>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</si>
  <si>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</si>
  <si>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</si>
  <si>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</si>
  <si>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</si>
  <si>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</si>
  <si>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</si>
  <si>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</si>
  <si>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</si>
  <si>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</si>
  <si>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</si>
  <si>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</si>
  <si>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</si>
  <si>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</si>
  <si>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</si>
  <si>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</si>
  <si>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</si>
  <si>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</si>
  <si>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</si>
  <si>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</si>
  <si>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</si>
  <si>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</si>
  <si>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</si>
  <si>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</si>
  <si>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</si>
  <si>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</si>
  <si>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</si>
  <si>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</si>
  <si>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</si>
  <si>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</si>
  <si>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</si>
  <si>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</si>
  <si>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</si>
  <si>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</si>
  <si>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</si>
  <si>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</si>
  <si>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</si>
  <si>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</si>
  <si>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</si>
  <si>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</si>
  <si>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</si>
  <si>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</si>
  <si>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</si>
  <si>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</si>
  <si>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</si>
  <si>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</si>
  <si>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</si>
  <si>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</si>
  <si>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</si>
  <si>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</si>
  <si>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</si>
  <si>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</si>
  <si>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</si>
  <si>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</si>
  <si>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</si>
  <si>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</si>
  <si>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</si>
  <si>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</si>
  <si>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</si>
  <si>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</si>
  <si>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</si>
  <si>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</si>
  <si>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</si>
  <si>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</si>
  <si>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</si>
  <si>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</si>
  <si>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</si>
  <si>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</si>
  <si>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</si>
  <si>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</si>
  <si>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</si>
  <si>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</si>
  <si>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</si>
  <si>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</si>
  <si>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</si>
  <si>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</si>
  <si>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</si>
  <si>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</si>
  <si>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</si>
  <si>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</si>
  <si>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</si>
  <si>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</si>
  <si>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</si>
  <si>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</si>
  <si>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</si>
  <si>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</si>
  <si>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</si>
  <si>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</si>
  <si>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</si>
  <si>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</si>
  <si>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</si>
  <si>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</si>
  <si>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</si>
  <si>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</si>
  <si>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</si>
  <si>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</si>
  <si>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</si>
  <si>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</si>
  <si>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</si>
  <si>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</si>
  <si>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</si>
  <si>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</si>
  <si>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</si>
  <si>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</si>
  <si>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</si>
  <si>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</si>
  <si>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</si>
  <si>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</si>
  <si>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</si>
  <si>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</si>
  <si>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</si>
  <si>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</si>
  <si>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</si>
  <si>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</si>
  <si>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</si>
  <si>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</si>
  <si>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</si>
  <si>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</si>
  <si>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</si>
  <si>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</si>
  <si>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</si>
  <si>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</si>
  <si>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</si>
  <si>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</si>
  <si>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</si>
  <si>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</si>
  <si>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</si>
  <si>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</si>
  <si>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</si>
  <si>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</si>
  <si>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</si>
  <si>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</si>
  <si>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</si>
  <si>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</si>
  <si>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</si>
  <si>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</si>
  <si>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</si>
  <si>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</si>
  <si>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</si>
  <si>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</si>
  <si>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</si>
  <si>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</si>
  <si>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</si>
  <si>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</si>
  <si>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</si>
  <si>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</si>
  <si>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</si>
  <si>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</si>
  <si>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</si>
  <si>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</si>
  <si>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</si>
  <si>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</si>
  <si>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</si>
  <si>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</si>
  <si>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</si>
  <si>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</si>
  <si>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</si>
  <si>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</si>
  <si>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</si>
  <si>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</si>
  <si>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</si>
  <si>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</si>
  <si>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</si>
  <si>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</si>
  <si>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</si>
  <si>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</si>
  <si>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</si>
  <si>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</si>
  <si>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</si>
  <si>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</si>
  <si>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</si>
  <si>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</si>
  <si>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</si>
  <si>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</si>
  <si>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</si>
  <si>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</si>
  <si>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</si>
  <si>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</si>
  <si>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</si>
  <si>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</si>
  <si>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</si>
  <si>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</si>
  <si>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</si>
  <si>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</si>
  <si>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</si>
  <si>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</si>
  <si>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</si>
  <si>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</si>
  <si>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</si>
  <si>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</si>
  <si>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</si>
  <si>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</si>
  <si>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</si>
  <si>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</si>
  <si>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</si>
  <si>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</si>
  <si>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</si>
  <si>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</si>
  <si>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</si>
  <si>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</si>
  <si>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</si>
  <si>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</si>
  <si>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</si>
  <si>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</si>
  <si>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</si>
  <si>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</si>
  <si>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</si>
  <si>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</si>
  <si>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</si>
  <si>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</si>
  <si>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</si>
  <si>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</si>
  <si>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</si>
  <si>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</si>
  <si>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</si>
  <si>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</si>
  <si>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</si>
  <si>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</si>
  <si>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</si>
  <si>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</si>
  <si>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</si>
  <si>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</si>
  <si>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</si>
  <si>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</si>
  <si>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</si>
  <si>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</si>
  <si>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</si>
  <si>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</si>
  <si>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</si>
  <si>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</si>
  <si>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</si>
  <si>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</si>
  <si>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</si>
  <si>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</si>
  <si>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</si>
  <si>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</si>
  <si>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</si>
  <si>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</si>
  <si>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</si>
  <si>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</si>
  <si>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</si>
  <si>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</si>
  <si>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</si>
  <si>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</si>
  <si>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</si>
  <si>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</si>
  <si>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</si>
  <si>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</si>
  <si>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</si>
  <si>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</si>
  <si>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</si>
  <si>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</si>
  <si>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</si>
  <si>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</si>
  <si>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</si>
  <si>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</si>
  <si>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</si>
  <si>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</si>
  <si>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</si>
  <si>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</si>
  <si>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</si>
  <si>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</si>
  <si>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</si>
  <si>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</si>
  <si>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</si>
  <si>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</si>
  <si>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</si>
  <si>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</si>
  <si>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</si>
  <si>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</si>
  <si>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</si>
  <si>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</si>
  <si>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</si>
  <si>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</si>
  <si>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</si>
  <si>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</si>
  <si>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</si>
  <si>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</si>
  <si>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</si>
  <si>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</si>
  <si>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</si>
  <si>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</si>
  <si>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</si>
  <si>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</si>
  <si>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</si>
  <si>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</si>
  <si>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</si>
  <si>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</si>
  <si>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</si>
  <si>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</si>
  <si>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</si>
  <si>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</si>
  <si>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</si>
  <si>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</si>
  <si>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</si>
  <si>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</si>
  <si>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</si>
  <si>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</si>
  <si>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</si>
  <si>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</si>
  <si>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</si>
  <si>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</si>
  <si>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</si>
  <si>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</si>
  <si>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</si>
  <si>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</si>
  <si>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</si>
  <si>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</si>
  <si>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</si>
  <si>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</si>
  <si>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</si>
  <si>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</si>
  <si>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</si>
  <si>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</si>
  <si>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</si>
  <si>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</si>
  <si>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</si>
  <si>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</si>
  <si>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</si>
  <si>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</si>
  <si>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</si>
  <si>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</si>
  <si>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</si>
  <si>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</si>
  <si>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</si>
  <si>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</si>
  <si>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</si>
  <si>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</si>
  <si>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</si>
  <si>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</si>
  <si>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</si>
  <si>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</si>
  <si>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</si>
  <si>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</si>
  <si>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</si>
  <si>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</si>
  <si>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</si>
  <si>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</si>
  <si>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</si>
  <si>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</si>
  <si>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</si>
  <si>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</si>
  <si>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</si>
  <si>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</si>
  <si>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</si>
  <si>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</si>
  <si>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</si>
  <si>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</si>
  <si>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</si>
  <si>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</si>
  <si>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</si>
  <si>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</si>
  <si>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</si>
  <si>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</si>
  <si>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</si>
  <si>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</si>
  <si>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</si>
  <si>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</si>
  <si>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</si>
  <si>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</si>
  <si>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</si>
  <si>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</si>
  <si>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</si>
  <si>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</si>
  <si>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</si>
  <si>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</si>
  <si>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</si>
  <si>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</si>
  <si>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</si>
  <si>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</si>
  <si>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</si>
  <si>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</si>
  <si>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</si>
  <si>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</si>
  <si>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</si>
  <si>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</si>
  <si>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</si>
  <si>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</si>
  <si>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</si>
  <si>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</si>
  <si>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</si>
  <si>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</si>
  <si>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</si>
  <si>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</si>
  <si>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</si>
  <si>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</si>
  <si>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</si>
  <si>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</si>
  <si>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</si>
  <si>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</si>
  <si>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</si>
  <si>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</si>
  <si>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</si>
  <si>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</si>
  <si>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</si>
  <si>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</si>
  <si>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</si>
  <si>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</si>
  <si>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</si>
  <si>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</si>
  <si>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</si>
  <si>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</si>
  <si>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</si>
  <si>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</si>
  <si>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</si>
  <si>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</si>
  <si>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</si>
  <si>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</si>
  <si>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</si>
  <si>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</si>
  <si>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</si>
  <si>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</si>
  <si>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</si>
  <si>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</si>
  <si>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</si>
  <si>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</si>
  <si>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</si>
  <si>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</si>
  <si>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</si>
  <si>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</si>
  <si>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</si>
  <si>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</si>
  <si>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</si>
  <si>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</si>
  <si>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</si>
  <si>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</si>
  <si>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</si>
  <si>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</si>
  <si>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</si>
  <si>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</si>
  <si>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</si>
  <si>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</si>
  <si>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</si>
  <si>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</si>
  <si>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</si>
  <si>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</si>
  <si>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</si>
  <si>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</si>
  <si>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</si>
  <si>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</si>
  <si>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</si>
  <si>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</si>
  <si>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</si>
  <si>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</si>
  <si>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</si>
  <si>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</si>
  <si>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</si>
  <si>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</si>
  <si>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</si>
  <si>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</si>
  <si>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</si>
  <si>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</si>
  <si>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</si>
  <si>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</si>
  <si>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</si>
  <si>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</si>
  <si>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</si>
  <si>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</si>
  <si>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</si>
  <si>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</si>
  <si>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</si>
  <si>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</si>
  <si>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</si>
  <si>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</si>
  <si>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</si>
  <si>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</si>
  <si>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</si>
  <si>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</si>
  <si>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</si>
  <si>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</si>
  <si>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</si>
  <si>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</si>
  <si>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</si>
  <si>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</si>
  <si>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</si>
  <si>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</si>
  <si>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</si>
  <si>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</si>
  <si>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</si>
  <si>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</si>
  <si>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</si>
  <si>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</si>
  <si>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</si>
  <si>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</si>
  <si>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</si>
  <si>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</si>
  <si>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</si>
  <si>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</si>
  <si>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</si>
  <si>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</si>
  <si>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</si>
  <si>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</si>
  <si>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</si>
  <si>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</si>
  <si>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</si>
  <si>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</si>
  <si>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</si>
  <si>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</si>
  <si>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</si>
  <si>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</si>
  <si>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</si>
  <si>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</si>
  <si>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</si>
  <si>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</si>
  <si>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</si>
  <si>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</si>
  <si>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</si>
  <si>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</si>
  <si>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</si>
  <si>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</si>
  <si>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</si>
  <si>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</si>
  <si>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</si>
  <si>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</si>
  <si>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</si>
  <si>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</si>
  <si>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</si>
  <si>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</si>
  <si>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</si>
  <si>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</si>
  <si>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</si>
  <si>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</si>
  <si>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</si>
  <si>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</si>
  <si>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</si>
  <si>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</si>
  <si>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</si>
  <si>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</si>
  <si>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</si>
  <si>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</si>
  <si>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</si>
  <si>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</si>
  <si>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</si>
  <si>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</si>
  <si>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</si>
  <si>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</si>
  <si>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</si>
  <si>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</si>
  <si>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</si>
  <si>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</si>
  <si>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</si>
  <si>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</si>
  <si>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</si>
  <si>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</si>
  <si>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</si>
  <si>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</si>
  <si>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</si>
  <si>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</si>
  <si>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</si>
  <si>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</si>
  <si>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</si>
  <si>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</si>
  <si>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</si>
  <si>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</si>
  <si>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</si>
  <si>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</si>
  <si>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</si>
  <si>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</si>
  <si>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</si>
  <si>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</si>
  <si>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</si>
  <si>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</si>
  <si>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</si>
  <si>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</si>
  <si>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</si>
  <si>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</si>
  <si>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</si>
  <si>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</si>
  <si>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</si>
  <si>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</si>
  <si>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</si>
  <si>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</si>
  <si>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</si>
  <si>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</si>
  <si>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</si>
  <si>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</si>
  <si>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</si>
  <si>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</si>
  <si>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</si>
  <si>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</si>
  <si>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</si>
  <si>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</si>
  <si>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</si>
  <si>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</si>
  <si>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</si>
  <si>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</si>
  <si>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</si>
  <si>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</si>
  <si>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</si>
  <si>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</si>
  <si>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</si>
  <si>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</si>
  <si>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</si>
  <si>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</si>
  <si>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</si>
  <si>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</si>
  <si>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</si>
  <si>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</si>
  <si>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</si>
  <si>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</si>
  <si>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</si>
  <si>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</si>
  <si>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</si>
  <si>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</si>
  <si>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</si>
  <si>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</si>
  <si>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</si>
  <si>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</si>
  <si>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</si>
  <si>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</si>
  <si>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</si>
  <si>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</si>
  <si>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</si>
  <si>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</si>
  <si>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</si>
  <si>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</si>
  <si>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</si>
  <si>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</si>
  <si>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</si>
  <si>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</si>
  <si>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</si>
  <si>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</si>
  <si>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</si>
  <si>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</si>
  <si>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</si>
  <si>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</si>
  <si>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</si>
  <si>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</si>
  <si>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</si>
  <si>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</si>
  <si>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</si>
  <si>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</si>
  <si>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</si>
  <si>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</si>
  <si>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</si>
  <si>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</si>
  <si>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</si>
  <si>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</si>
  <si>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</si>
  <si>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</si>
  <si>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</si>
  <si>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</si>
  <si>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</si>
  <si>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</si>
  <si>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</si>
  <si>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</si>
  <si>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</si>
  <si>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</si>
  <si>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</si>
  <si>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</si>
  <si>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</si>
  <si>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</si>
  <si>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</si>
  <si>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</si>
  <si>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</si>
  <si>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</si>
  <si>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</si>
  <si>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</si>
  <si>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</si>
  <si>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</si>
  <si>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</si>
  <si>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</si>
  <si>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</si>
  <si>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</si>
  <si>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</si>
  <si>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</si>
  <si>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</si>
  <si>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</si>
  <si>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</si>
  <si>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</si>
  <si>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</si>
  <si>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</si>
  <si>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</si>
  <si>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</si>
  <si>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</si>
  <si>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</si>
  <si>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</si>
  <si>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</si>
  <si>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</si>
  <si>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</si>
  <si>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</si>
  <si>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</si>
  <si>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</si>
  <si>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</si>
  <si>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</si>
  <si>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</si>
  <si>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</si>
  <si>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</si>
  <si>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</si>
  <si>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</si>
  <si>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</si>
  <si>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</si>
  <si>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</si>
  <si>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</si>
  <si>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</si>
  <si>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</si>
  <si>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</si>
  <si>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</si>
  <si>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</si>
  <si>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</si>
  <si>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</si>
  <si>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</si>
  <si>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</si>
  <si>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</si>
  <si>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</si>
  <si>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</si>
  <si>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</si>
  <si>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</si>
  <si>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</si>
  <si>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</si>
  <si>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</si>
  <si>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</si>
  <si>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</si>
  <si>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</si>
  <si>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</si>
  <si>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</si>
  <si>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</si>
  <si>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</si>
  <si>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</si>
  <si>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</si>
  <si>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</si>
  <si>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</si>
  <si>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</si>
  <si>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</si>
  <si>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</si>
  <si>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</si>
  <si>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</si>
  <si>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</si>
  <si>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</si>
  <si>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</si>
  <si>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</si>
  <si>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</si>
  <si>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</si>
  <si>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</si>
  <si>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</si>
  <si>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</si>
  <si>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</si>
  <si>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</si>
  <si>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</si>
  <si>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</si>
  <si>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</si>
  <si>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</si>
  <si>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</si>
  <si>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</si>
  <si>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</si>
  <si>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</si>
  <si>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</si>
  <si>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</si>
  <si>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</si>
  <si>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</si>
  <si>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</si>
  <si>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</si>
  <si>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</si>
  <si>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</si>
  <si>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</si>
  <si>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</si>
  <si>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</si>
  <si>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</si>
  <si>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</si>
  <si>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</si>
  <si>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</si>
  <si>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</si>
  <si>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</si>
  <si>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</si>
  <si>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</si>
  <si>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</si>
  <si>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</si>
  <si>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</si>
  <si>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</si>
  <si>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</si>
  <si>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</si>
  <si>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</si>
  <si>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</si>
  <si>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</si>
  <si>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</si>
  <si>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</si>
  <si>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</si>
  <si>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</si>
  <si>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</si>
  <si>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</si>
  <si>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</si>
  <si>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</si>
  <si>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</si>
  <si>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</si>
  <si>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</si>
  <si>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</si>
  <si>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</si>
  <si>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</si>
  <si>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</si>
  <si>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</si>
  <si>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</si>
  <si>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</si>
  <si>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</si>
  <si>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</si>
  <si>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</si>
  <si>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</si>
  <si>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</si>
  <si>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</si>
  <si>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</si>
  <si>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</si>
  <si>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</si>
  <si>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</si>
  <si>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</si>
  <si>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</si>
  <si>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</si>
  <si>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</si>
  <si>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</si>
  <si>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</si>
  <si>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</si>
  <si>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</si>
  <si>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</si>
  <si>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</si>
  <si>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</si>
  <si>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</si>
  <si>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</si>
  <si>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</si>
  <si>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</si>
  <si>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</si>
  <si>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</si>
  <si>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</si>
  <si>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</si>
  <si>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</si>
  <si>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</si>
  <si>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</si>
  <si>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</si>
  <si>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</si>
  <si>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</si>
  <si>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</si>
  <si>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</si>
  <si>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</si>
  <si>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</si>
  <si>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</si>
  <si>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</si>
  <si>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</si>
  <si>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</si>
  <si>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</si>
  <si>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</si>
  <si>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</si>
  <si>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</si>
  <si>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</si>
  <si>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</si>
  <si>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</si>
  <si>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</si>
  <si>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</si>
  <si>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</si>
  <si>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</si>
  <si>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</si>
  <si>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</si>
  <si>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</si>
  <si>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</si>
  <si>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</si>
  <si>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</si>
  <si>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</si>
  <si>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</si>
  <si>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</si>
  <si>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</si>
  <si>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</si>
  <si>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</si>
  <si>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</si>
  <si>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</si>
  <si>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</si>
  <si>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</si>
  <si>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</si>
  <si>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</si>
  <si>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</si>
  <si>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</si>
  <si>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</si>
  <si>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</si>
  <si>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</si>
  <si>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</si>
  <si>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</si>
  <si>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</si>
  <si>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</si>
  <si>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</si>
  <si>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</si>
  <si>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</si>
  <si>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</si>
  <si>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</si>
  <si>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</si>
  <si>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</si>
  <si>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</si>
  <si>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</si>
  <si>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</si>
  <si>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</si>
  <si>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</si>
  <si>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</si>
  <si>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</si>
  <si>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</si>
  <si>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</si>
  <si>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</si>
  <si>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</si>
  <si>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</si>
  <si>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</si>
  <si>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</si>
  <si>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</si>
  <si>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</si>
  <si>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</si>
  <si>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</si>
  <si>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</si>
  <si>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</si>
  <si>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</si>
  <si>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</si>
  <si>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</si>
  <si>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</si>
  <si>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</si>
  <si>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</si>
  <si>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</si>
  <si>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</si>
  <si>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</si>
  <si>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</si>
  <si>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</si>
  <si>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</si>
  <si>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</si>
  <si>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</si>
  <si>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</si>
  <si>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</si>
  <si>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</si>
  <si>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</si>
  <si>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</si>
  <si>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</si>
  <si>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</si>
  <si>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</si>
  <si>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</si>
  <si>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</si>
  <si>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</si>
  <si>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</si>
  <si>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</si>
  <si>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</si>
  <si>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</si>
  <si>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</si>
  <si>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</si>
  <si>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</si>
  <si>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</si>
  <si>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</si>
  <si>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</si>
  <si>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</si>
  <si>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</si>
  <si>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</si>
  <si>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</si>
  <si>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</si>
  <si>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</si>
  <si>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</si>
  <si>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</si>
  <si>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</si>
  <si>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</si>
  <si>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</si>
  <si>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</si>
  <si>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</si>
  <si>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</si>
  <si>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</si>
  <si>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</si>
  <si>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</si>
  <si>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</si>
  <si>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</si>
  <si>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</si>
  <si>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</si>
  <si>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</si>
  <si>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</si>
  <si>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</si>
  <si>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</si>
  <si>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</si>
  <si>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</si>
  <si>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</si>
  <si>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</si>
  <si>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</si>
  <si>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</si>
  <si>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</si>
  <si>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</si>
  <si>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</si>
  <si>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</si>
  <si>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</si>
  <si>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</si>
  <si>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</si>
  <si>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</si>
  <si>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</si>
  <si>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</si>
  <si>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</si>
  <si>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</si>
  <si>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</si>
  <si>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</si>
  <si>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</si>
  <si>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</si>
  <si>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</si>
  <si>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</si>
  <si>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</si>
  <si>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</si>
  <si>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</si>
  <si>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</si>
  <si>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</si>
  <si>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</si>
  <si>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</si>
  <si>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</si>
  <si>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</si>
  <si>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</si>
  <si>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</si>
  <si>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</si>
  <si>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</si>
  <si>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</si>
  <si>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</si>
  <si>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</si>
  <si>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</si>
  <si>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</si>
  <si>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</si>
  <si>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</si>
  <si>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</si>
  <si>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</si>
  <si>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</si>
  <si>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</si>
  <si>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</si>
  <si>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</si>
  <si>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</si>
  <si>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</si>
  <si>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</si>
  <si>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</si>
  <si>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</si>
  <si>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</si>
  <si>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</si>
  <si>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</si>
  <si>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</si>
  <si>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</si>
  <si>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</si>
  <si>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</si>
  <si>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</si>
  <si>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</si>
  <si>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</si>
  <si>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</si>
  <si>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</si>
  <si>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</si>
  <si>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</si>
  <si>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</si>
  <si>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</si>
  <si>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</si>
  <si>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</si>
  <si>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</si>
  <si>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</si>
  <si>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</si>
  <si>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</si>
  <si>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</si>
  <si>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</si>
  <si>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</si>
  <si>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</si>
  <si>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</si>
  <si>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</si>
  <si>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</si>
  <si>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</si>
  <si>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</si>
  <si>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</si>
  <si>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</si>
  <si>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</si>
  <si>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</si>
  <si>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</si>
  <si>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</si>
  <si>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</si>
  <si>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</si>
  <si>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</si>
  <si>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</si>
  <si>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</si>
  <si>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</si>
  <si>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</si>
  <si>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</si>
  <si>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</si>
  <si>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</si>
  <si>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</si>
  <si>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</si>
  <si>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</si>
  <si>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</si>
  <si>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</si>
  <si>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</si>
  <si>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</si>
  <si>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</si>
  <si>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</si>
  <si>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</si>
  <si>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</si>
  <si>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</si>
  <si>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</si>
  <si>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</si>
  <si>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</si>
  <si>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</si>
  <si>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</si>
  <si>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</si>
  <si>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</si>
  <si>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</si>
  <si>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</si>
  <si>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</si>
  <si>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</si>
  <si>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</si>
  <si>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</si>
  <si>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</si>
  <si>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</si>
  <si>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</si>
  <si>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</si>
  <si>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</si>
  <si>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</si>
  <si>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</si>
  <si>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</si>
  <si>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</si>
  <si>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</si>
  <si>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</si>
  <si>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</si>
  <si>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</si>
  <si>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</si>
  <si>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</si>
  <si>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</si>
  <si>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</si>
  <si>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</si>
  <si>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</si>
  <si>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</si>
  <si>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</si>
  <si>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</si>
  <si>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</si>
  <si>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</si>
  <si>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</si>
  <si>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</si>
  <si>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</si>
  <si>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</si>
  <si>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</si>
  <si>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</si>
  <si>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</si>
  <si>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</si>
  <si>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</si>
  <si>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</si>
  <si>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</si>
  <si>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</si>
  <si>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</si>
  <si>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</si>
  <si>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</si>
  <si>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</si>
  <si>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</si>
  <si>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</si>
  <si>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</si>
  <si>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</si>
  <si>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</si>
  <si>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</si>
  <si>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</si>
  <si>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</si>
  <si>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</si>
  <si>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</si>
  <si>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</si>
  <si>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</si>
  <si>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</si>
  <si>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</si>
  <si>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</si>
  <si>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</si>
  <si>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</si>
  <si>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</si>
  <si>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</si>
  <si>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</si>
  <si>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</si>
  <si>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</si>
  <si>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</si>
  <si>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</si>
  <si>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</si>
  <si>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</si>
  <si>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</si>
  <si>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</si>
  <si>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</si>
  <si>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</si>
  <si>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</si>
  <si>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</si>
  <si>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</si>
  <si>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</si>
  <si>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</si>
  <si>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</si>
  <si>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</si>
  <si>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</si>
  <si>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</si>
  <si>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</si>
  <si>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</si>
  <si>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</si>
  <si>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</si>
  <si>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</si>
  <si>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</si>
  <si>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</si>
  <si>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</si>
  <si>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</si>
  <si>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</si>
  <si>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</si>
  <si>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</si>
  <si>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</si>
  <si>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</si>
  <si>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</si>
  <si>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</si>
  <si>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</si>
  <si>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</si>
  <si>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</si>
  <si>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</si>
  <si>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</si>
  <si>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</si>
  <si>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</si>
  <si>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</si>
  <si>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</si>
  <si>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</si>
  <si>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</si>
  <si>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</si>
  <si>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</si>
  <si>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</si>
  <si>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</si>
  <si>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</si>
  <si>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</si>
  <si>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</si>
  <si>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</si>
  <si>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</si>
  <si>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</si>
  <si>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</si>
  <si>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</si>
  <si>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</si>
  <si>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</si>
  <si>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</si>
  <si>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</si>
  <si>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</si>
  <si>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</si>
  <si>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</si>
  <si>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</si>
  <si>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</si>
  <si>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</si>
  <si>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</si>
  <si>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</si>
  <si>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</si>
  <si>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</si>
  <si>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</si>
  <si>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</si>
  <si>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</si>
  <si>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</si>
  <si>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</si>
  <si>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</si>
  <si>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</si>
  <si>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</si>
  <si>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</si>
  <si>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</si>
  <si>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</si>
  <si>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</si>
  <si>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</si>
  <si>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</si>
  <si>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</si>
  <si>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</si>
  <si>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</si>
  <si>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</si>
  <si>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</si>
  <si>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</si>
  <si>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</si>
  <si>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</si>
  <si>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</si>
  <si>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</si>
  <si>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</si>
  <si>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</si>
  <si>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</si>
  <si>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</si>
  <si>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</si>
  <si>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</si>
  <si>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</si>
  <si>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</si>
  <si>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</si>
  <si>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</si>
  <si>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</si>
  <si>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</si>
  <si>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</si>
  <si>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</si>
  <si>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</si>
  <si>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</si>
  <si>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</si>
  <si>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</si>
  <si>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</si>
  <si>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</si>
  <si>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</si>
  <si>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</si>
  <si>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</si>
  <si>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</si>
  <si>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</si>
  <si>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</si>
  <si>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</si>
  <si>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</si>
  <si>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</si>
  <si>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</si>
  <si>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</si>
  <si>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</si>
  <si>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</si>
  <si>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</si>
  <si>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</si>
  <si>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</si>
  <si>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</si>
  <si>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</si>
  <si>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</si>
  <si>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</si>
  <si>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</si>
  <si>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</si>
  <si>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</si>
  <si>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</si>
  <si>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</si>
  <si>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</si>
  <si>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</si>
  <si>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</si>
  <si>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</si>
  <si>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</si>
  <si>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</si>
  <si>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</si>
  <si>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</si>
  <si>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</si>
  <si>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</si>
  <si>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</si>
  <si>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</si>
  <si>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</si>
  <si>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</si>
  <si>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</si>
  <si>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</si>
  <si>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</si>
  <si>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</si>
  <si>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</si>
  <si>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</si>
  <si>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</si>
  <si>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</si>
  <si>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</si>
  <si>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</si>
  <si>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</si>
  <si>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</si>
  <si>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</si>
  <si>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</si>
  <si>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</si>
  <si>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</si>
  <si>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</si>
  <si>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</si>
  <si>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</si>
  <si>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</si>
  <si>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</si>
  <si>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</si>
  <si>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</si>
  <si>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</si>
  <si>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</si>
  <si>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</si>
  <si>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</si>
  <si>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</si>
  <si>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</si>
  <si>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</si>
  <si>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</si>
  <si>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</si>
  <si>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</si>
  <si>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</si>
  <si>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</si>
  <si>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</si>
  <si>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</si>
  <si>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</si>
  <si>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</si>
  <si>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</si>
  <si>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</si>
  <si>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</si>
  <si>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</si>
  <si>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</si>
  <si>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</si>
  <si>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</si>
  <si>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</si>
  <si>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</si>
  <si>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</si>
  <si>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</si>
  <si>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</si>
  <si>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</si>
  <si>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</si>
  <si>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</si>
  <si>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</si>
  <si>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</si>
  <si>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</si>
  <si>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</si>
  <si>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</si>
  <si>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</si>
  <si>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</si>
  <si>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</si>
  <si>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</si>
  <si>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</si>
  <si>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</si>
  <si>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</si>
  <si>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</si>
  <si>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</si>
  <si>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</si>
  <si>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</si>
  <si>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</si>
  <si>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</si>
  <si>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</si>
  <si>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</si>
  <si>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</si>
  <si>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</si>
  <si>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</si>
  <si>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</si>
  <si>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</si>
  <si>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</si>
  <si>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</si>
  <si>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</si>
  <si>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</si>
  <si>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</si>
  <si>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</si>
  <si>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</si>
  <si>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</si>
  <si>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</si>
  <si>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</si>
  <si>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</si>
  <si>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</si>
  <si>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</si>
  <si>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</si>
  <si>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</si>
  <si>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</si>
  <si>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</si>
  <si>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</si>
  <si>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</si>
  <si>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</si>
  <si>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</si>
  <si>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</si>
  <si>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</si>
  <si>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</si>
  <si>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</si>
  <si>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</si>
  <si>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</si>
  <si>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</si>
  <si>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</si>
  <si>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</si>
  <si>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</si>
  <si>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</si>
  <si>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</si>
  <si>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</si>
  <si>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</si>
  <si>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</si>
  <si>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</si>
  <si>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</si>
  <si>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</si>
  <si>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</si>
  <si>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</si>
  <si>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</si>
  <si>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</si>
  <si>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</si>
  <si>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</si>
  <si>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</si>
  <si>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</si>
  <si>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</si>
  <si>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</si>
  <si>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</si>
  <si>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</si>
  <si>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</si>
  <si>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</si>
  <si>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</si>
  <si>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</si>
  <si>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</si>
  <si>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</si>
  <si>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</si>
  <si>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</si>
  <si>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</si>
  <si>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</si>
  <si>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</si>
  <si>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</si>
  <si>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</si>
  <si>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</si>
  <si>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</si>
  <si>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</si>
  <si>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</si>
  <si>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</si>
  <si>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</si>
  <si>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</si>
  <si>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</si>
  <si>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</si>
  <si>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</si>
  <si>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</si>
  <si>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</si>
  <si>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</si>
  <si>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</si>
  <si>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</si>
  <si>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</si>
  <si>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</si>
  <si>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</si>
  <si>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</si>
  <si>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</si>
  <si>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</si>
  <si>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</si>
  <si>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</si>
  <si>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</si>
  <si>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</si>
  <si>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</si>
  <si>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</si>
  <si>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</si>
  <si>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</si>
  <si>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</si>
  <si>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</si>
  <si>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</si>
  <si>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</si>
  <si>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</si>
  <si>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</si>
  <si>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</si>
  <si>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</si>
  <si>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</si>
  <si>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</si>
  <si>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</si>
  <si>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</si>
  <si>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</si>
  <si>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</si>
  <si>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</si>
  <si>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</si>
  <si>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</si>
  <si>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</si>
  <si>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</si>
  <si>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</si>
  <si>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</si>
  <si>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</si>
  <si>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</si>
  <si>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</si>
  <si>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</si>
  <si>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</si>
  <si>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</si>
  <si>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</si>
  <si>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</si>
  <si>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</si>
  <si>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</si>
  <si>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</si>
  <si>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</si>
  <si>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</si>
  <si>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</si>
  <si>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</si>
  <si>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</si>
  <si>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</si>
  <si>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</si>
  <si>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</si>
  <si>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</si>
  <si>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</si>
  <si>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</si>
  <si>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</si>
  <si>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</si>
  <si>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</si>
  <si>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</si>
  <si>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</si>
  <si>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</si>
  <si>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</si>
  <si>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</si>
  <si>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</si>
  <si>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</si>
  <si>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</si>
  <si>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</si>
  <si>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</si>
  <si>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</si>
  <si>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</si>
  <si>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</si>
  <si>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</si>
  <si>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</si>
  <si>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</si>
  <si>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</si>
  <si>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</si>
  <si>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</si>
  <si>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</si>
  <si>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</si>
  <si>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</si>
  <si>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</si>
  <si>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</si>
  <si>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</si>
  <si>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</si>
  <si>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</si>
  <si>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</si>
  <si>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</si>
  <si>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</si>
  <si>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</si>
  <si>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</si>
  <si>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</si>
  <si>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</si>
  <si>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</si>
  <si>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</si>
  <si>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</si>
  <si>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</si>
  <si>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</si>
  <si>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</si>
  <si>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</si>
  <si>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</si>
  <si>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</si>
  <si>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</si>
  <si>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</si>
  <si>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</si>
  <si>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</si>
  <si>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</si>
  <si>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</si>
  <si>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</si>
  <si>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</si>
  <si>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</si>
  <si>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</si>
  <si>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</si>
  <si>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</si>
  <si>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</si>
  <si>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</si>
  <si>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</si>
  <si>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</si>
  <si>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</si>
  <si>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</si>
  <si>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</si>
  <si>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</si>
  <si>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</si>
  <si>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</si>
  <si>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</si>
  <si>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</si>
  <si>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</si>
  <si>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</si>
  <si>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</si>
  <si>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</si>
  <si>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</si>
  <si>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</si>
  <si>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</si>
  <si>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</si>
  <si>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</si>
  <si>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</si>
  <si>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</si>
  <si>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</si>
  <si>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</si>
  <si>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</si>
  <si>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</si>
  <si>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</si>
  <si>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</si>
  <si>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</si>
  <si>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</si>
  <si>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</si>
  <si>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</si>
  <si>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</si>
  <si>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</si>
  <si>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</si>
  <si>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</si>
  <si>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</si>
  <si>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</si>
  <si>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</si>
  <si>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</si>
  <si>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</si>
  <si>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</si>
  <si>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</si>
  <si>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</si>
  <si>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</si>
  <si>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</si>
  <si>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</si>
  <si>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</si>
  <si>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</si>
  <si>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</si>
  <si>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</si>
  <si>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</si>
  <si>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</si>
  <si>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</si>
  <si>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</si>
  <si>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</si>
  <si>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</si>
  <si>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</si>
  <si>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</si>
  <si>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</si>
  <si>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</si>
  <si>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</si>
  <si>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</si>
  <si>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</si>
  <si>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</si>
  <si>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</si>
  <si>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</si>
  <si>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</si>
  <si>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</si>
  <si>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</si>
  <si>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</si>
  <si>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</si>
  <si>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</si>
  <si>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</si>
  <si>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</si>
  <si>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</si>
  <si>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</si>
  <si>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</si>
  <si>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</si>
  <si>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</si>
  <si>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</si>
  <si>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</si>
  <si>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</si>
  <si>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</si>
  <si>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</si>
  <si>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</si>
  <si>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</si>
  <si>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</si>
  <si>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</si>
  <si>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</si>
  <si>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</si>
  <si>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</si>
  <si>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</si>
  <si>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</si>
  <si>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</si>
  <si>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</si>
  <si>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</si>
  <si>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</si>
  <si>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</si>
  <si>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</si>
  <si>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</si>
  <si>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</si>
  <si>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</si>
  <si>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</si>
  <si>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</si>
  <si>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</si>
  <si>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</si>
  <si>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</si>
  <si>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</si>
  <si>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</si>
  <si>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</si>
  <si>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</si>
  <si>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</si>
  <si>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</si>
  <si>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</si>
  <si>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</si>
  <si>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</si>
  <si>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</si>
  <si>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</si>
  <si>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</si>
  <si>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</si>
  <si>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</si>
  <si>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</si>
  <si>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</si>
  <si>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</si>
  <si>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</si>
  <si>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</si>
  <si>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</si>
  <si>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</si>
  <si>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</si>
  <si>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</si>
  <si>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</si>
  <si>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</si>
  <si>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</si>
  <si>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</si>
  <si>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</si>
  <si>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</si>
  <si>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</si>
  <si>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</si>
  <si>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</si>
  <si>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</si>
  <si>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</si>
  <si>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</si>
  <si>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</si>
  <si>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</si>
  <si>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</si>
  <si>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</si>
  <si>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</si>
  <si>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</si>
  <si>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</si>
  <si>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</si>
  <si>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</si>
  <si>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</si>
  <si>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</si>
  <si>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</si>
  <si>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</si>
  <si>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</si>
  <si>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</si>
  <si>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</si>
  <si>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</si>
  <si>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</si>
  <si>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</si>
  <si>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</si>
  <si>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</si>
  <si>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</si>
  <si>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</si>
  <si>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</si>
  <si>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</si>
  <si>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</si>
  <si>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</si>
  <si>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</si>
  <si>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</si>
  <si>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</si>
  <si>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</si>
  <si>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</si>
  <si>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</si>
  <si>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</si>
  <si>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</si>
  <si>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</si>
  <si>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</si>
  <si>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</si>
  <si>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</si>
  <si>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</si>
  <si>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</si>
  <si>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</si>
  <si>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</si>
  <si>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</si>
  <si>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</si>
  <si>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</si>
  <si>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</si>
  <si>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</si>
  <si>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</si>
  <si>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</si>
  <si>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</si>
  <si>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</si>
  <si>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</si>
  <si>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</si>
  <si>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</si>
  <si>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</si>
  <si>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</si>
  <si>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</si>
  <si>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</si>
  <si>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</si>
  <si>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</si>
  <si>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</si>
  <si>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</si>
  <si>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</si>
  <si>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</si>
  <si>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</si>
  <si>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</si>
  <si>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</si>
  <si>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</si>
  <si>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</si>
  <si>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</si>
  <si>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</si>
  <si>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</si>
  <si>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</si>
  <si>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</si>
  <si>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</si>
  <si>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</si>
  <si>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</si>
  <si>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</si>
  <si>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</si>
  <si>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</si>
  <si>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</si>
  <si>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</si>
  <si>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</si>
  <si>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</si>
  <si>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</si>
  <si>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</si>
  <si>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</si>
  <si>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</si>
  <si>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</si>
  <si>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</si>
  <si>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</si>
  <si>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</si>
  <si>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</si>
  <si>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</si>
  <si>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</si>
  <si>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</si>
  <si>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</si>
  <si>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</si>
  <si>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</si>
  <si>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</si>
  <si>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</si>
  <si>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</si>
  <si>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</si>
  <si>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</si>
  <si>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</si>
  <si>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</si>
  <si>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</si>
  <si>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</si>
  <si>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</si>
  <si>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</si>
  <si>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</si>
  <si>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</si>
  <si>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</si>
  <si>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</si>
  <si>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</si>
  <si>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</si>
  <si>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</si>
  <si>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</si>
  <si>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</si>
  <si>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</si>
  <si>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</si>
  <si>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</si>
  <si>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</si>
  <si>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</si>
  <si>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</si>
  <si>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</si>
  <si>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</si>
  <si>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</si>
  <si>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</si>
  <si>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</si>
  <si>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</si>
  <si>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</si>
  <si>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</si>
  <si>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</si>
  <si>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</si>
  <si>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</si>
  <si>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</si>
  <si>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</si>
  <si>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</si>
  <si>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</si>
  <si>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</si>
  <si>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</si>
  <si>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</si>
  <si>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</si>
  <si>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</si>
  <si>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</si>
  <si>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</si>
  <si>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</si>
  <si>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</si>
  <si>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</si>
  <si>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</si>
  <si>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</si>
  <si>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</si>
  <si>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</si>
  <si>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</si>
  <si>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</si>
  <si>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</si>
  <si>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</si>
  <si>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</si>
  <si>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</si>
  <si>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</si>
  <si>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</si>
  <si>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</si>
  <si>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</si>
  <si>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</si>
  <si>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</si>
  <si>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</si>
  <si>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</si>
  <si>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</si>
  <si>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</si>
  <si>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</si>
  <si>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</si>
  <si>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</si>
  <si>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</si>
  <si>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</si>
  <si>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</si>
  <si>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</si>
  <si>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</si>
  <si>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</si>
  <si>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</si>
  <si>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</si>
  <si>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</si>
  <si>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</si>
  <si>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</si>
  <si>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</si>
  <si>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</si>
  <si>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</si>
  <si>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</si>
  <si>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</si>
  <si>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</si>
  <si>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</si>
  <si>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</si>
  <si>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</si>
  <si>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</si>
  <si>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</si>
  <si>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</si>
  <si>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</si>
  <si>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</si>
  <si>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</si>
  <si>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</si>
  <si>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</si>
  <si>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</si>
  <si>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</si>
  <si>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</si>
  <si>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</si>
  <si>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</si>
  <si>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</si>
  <si>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</si>
  <si>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</si>
  <si>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</si>
  <si>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</si>
  <si>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</si>
  <si>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</si>
  <si>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</si>
  <si>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</si>
  <si>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</si>
  <si>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</si>
  <si>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</si>
  <si>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</si>
  <si>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</si>
  <si>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</si>
  <si>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</si>
  <si>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</si>
  <si>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</si>
  <si>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</si>
  <si>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</si>
  <si>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</si>
  <si>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</si>
  <si>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</si>
  <si>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</si>
  <si>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</si>
  <si>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</si>
  <si>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</si>
  <si>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</si>
  <si>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</si>
  <si>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</si>
  <si>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</si>
  <si>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</si>
  <si>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</si>
  <si>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</si>
  <si>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</si>
  <si>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</si>
  <si>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</si>
  <si>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</si>
  <si>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</si>
  <si>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</si>
  <si>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</si>
  <si>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</si>
  <si>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</si>
  <si>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</si>
  <si>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</si>
  <si>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</si>
  <si>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</si>
  <si>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</si>
  <si>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</si>
  <si>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</si>
  <si>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</si>
  <si>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</si>
  <si>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</si>
  <si>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</si>
  <si>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</si>
  <si>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</si>
  <si>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</si>
  <si>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</si>
  <si>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</si>
  <si>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</si>
  <si>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</si>
  <si>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</si>
  <si>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</si>
  <si>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</si>
  <si>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</si>
  <si>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</si>
  <si>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</si>
  <si>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</si>
  <si>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</si>
  <si>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</si>
  <si>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</si>
  <si>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</si>
  <si>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</si>
  <si>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</si>
  <si>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</si>
  <si>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</si>
  <si>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</si>
  <si>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</si>
  <si>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</si>
  <si>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</si>
  <si>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</si>
  <si>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</si>
  <si>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</si>
  <si>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</si>
  <si>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</si>
  <si>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</si>
  <si>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</si>
  <si>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</si>
  <si>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</si>
  <si>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</si>
  <si>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</si>
  <si>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</si>
  <si>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</si>
  <si>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</si>
  <si>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</si>
  <si>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</si>
  <si>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</si>
  <si>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</si>
  <si>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</si>
  <si>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</si>
  <si>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</si>
  <si>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</si>
  <si>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</si>
  <si>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</si>
  <si>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</si>
  <si>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</si>
  <si>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</si>
  <si>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</si>
  <si>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</si>
  <si>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</si>
  <si>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</si>
  <si>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</si>
  <si>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</si>
  <si>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</si>
  <si>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</si>
  <si>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</si>
  <si>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</si>
  <si>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</si>
  <si>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</si>
  <si>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</si>
  <si>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</si>
  <si>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</si>
  <si>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</si>
  <si>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</si>
  <si>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</si>
  <si>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</si>
  <si>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</si>
  <si>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</si>
  <si>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</si>
  <si>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</si>
  <si>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</si>
  <si>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</si>
  <si>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</si>
  <si>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</si>
  <si>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</si>
  <si>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</si>
  <si>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</si>
  <si>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</si>
  <si>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</si>
  <si>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</si>
  <si>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</si>
  <si>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</si>
  <si>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</si>
  <si>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</si>
  <si>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</si>
  <si>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</si>
  <si>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</si>
  <si>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</si>
  <si>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</si>
  <si>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</si>
  <si>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</si>
  <si>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</si>
  <si>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</si>
  <si>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</si>
  <si>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</si>
  <si>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</si>
  <si>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</si>
  <si>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</si>
  <si>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</si>
  <si>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</si>
  <si>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</si>
  <si>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</si>
  <si>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</si>
  <si>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</si>
  <si>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</si>
  <si>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</si>
  <si>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</si>
  <si>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</si>
  <si>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</si>
  <si>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</si>
  <si>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</si>
  <si>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</si>
  <si>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</si>
  <si>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</si>
  <si>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</si>
  <si>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</si>
  <si>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</si>
  <si>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</si>
  <si>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</si>
  <si>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</si>
  <si>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</si>
  <si>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</si>
  <si>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</si>
  <si>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</si>
  <si>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</si>
  <si>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</si>
  <si>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</si>
  <si>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</si>
  <si>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</si>
  <si>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</si>
  <si>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</si>
  <si>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</si>
  <si>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</si>
  <si>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</si>
  <si>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</si>
  <si>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</si>
  <si>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</si>
  <si>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</si>
  <si>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</si>
  <si>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</si>
  <si>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</si>
  <si>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</si>
  <si>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</si>
  <si>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</si>
  <si>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</si>
  <si>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</si>
  <si>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</si>
  <si>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</si>
  <si>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</si>
  <si>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</si>
  <si>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</si>
  <si>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</si>
  <si>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</si>
  <si>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</si>
  <si>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</si>
  <si>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</si>
  <si>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</si>
  <si>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</si>
  <si>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</si>
  <si>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</si>
  <si>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</si>
  <si>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</si>
  <si>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</si>
  <si>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</si>
  <si>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</si>
  <si>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</si>
  <si>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</si>
  <si>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</si>
  <si>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</si>
  <si>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</si>
  <si>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</si>
  <si>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</si>
  <si>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</si>
  <si>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</si>
  <si>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</si>
  <si>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</si>
  <si>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</si>
  <si>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</si>
  <si>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</si>
  <si>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</si>
  <si>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</si>
  <si>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</si>
  <si>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</si>
  <si>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</si>
  <si>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</si>
  <si>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</si>
  <si>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</si>
  <si>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</si>
  <si>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</si>
  <si>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</si>
  <si>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</si>
  <si>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</si>
  <si>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</si>
  <si>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</si>
  <si>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</si>
  <si>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</si>
  <si>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</si>
  <si>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</si>
  <si>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</si>
  <si>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</si>
  <si>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</si>
  <si>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</si>
  <si>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</si>
  <si>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</si>
  <si>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</si>
  <si>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</si>
  <si>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</si>
  <si>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</si>
  <si>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</si>
  <si>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</si>
  <si>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</si>
  <si>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</si>
  <si>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</si>
  <si>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</si>
  <si>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</si>
  <si>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</si>
  <si>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</si>
  <si>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</si>
  <si>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</si>
  <si>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</si>
  <si>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</si>
  <si>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</si>
  <si>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</si>
  <si>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</si>
  <si>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</si>
  <si>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</si>
  <si>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</si>
  <si>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</si>
  <si>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</si>
  <si>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</si>
  <si>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</si>
  <si>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</si>
  <si>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</si>
  <si>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</si>
  <si>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</si>
  <si>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</si>
  <si>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</si>
  <si>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</si>
  <si>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</si>
  <si>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</si>
  <si>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</si>
  <si>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</si>
  <si>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</si>
  <si>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</si>
  <si>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</si>
  <si>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</si>
  <si>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</si>
  <si>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</si>
  <si>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</si>
  <si>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</si>
  <si>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</si>
  <si>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</si>
  <si>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</si>
  <si>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</si>
  <si>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</si>
  <si>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</si>
  <si>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</si>
  <si>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</si>
  <si>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</si>
  <si>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</si>
  <si>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</si>
  <si>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</si>
  <si>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</si>
  <si>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</si>
  <si>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</si>
  <si>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</si>
  <si>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</si>
  <si>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</si>
  <si>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</si>
  <si>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</si>
  <si>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</si>
  <si>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</si>
  <si>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</si>
  <si>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</si>
  <si>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</si>
  <si>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</si>
  <si>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</si>
  <si>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</si>
  <si>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</si>
  <si>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</si>
  <si>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</si>
  <si>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</si>
  <si>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</si>
  <si>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</si>
  <si>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</si>
  <si>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</si>
  <si>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</si>
  <si>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</si>
  <si>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</si>
  <si>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</si>
  <si>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</si>
  <si>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</si>
  <si>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</si>
  <si>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</si>
  <si>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</si>
  <si>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</si>
  <si>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</si>
  <si>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</si>
  <si>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</si>
  <si>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</si>
  <si>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</si>
  <si>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</si>
  <si>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</si>
  <si>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</si>
  <si>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</si>
  <si>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</si>
  <si>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</si>
  <si>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</si>
  <si>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</si>
  <si>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</si>
  <si>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</si>
  <si>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</si>
  <si>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</si>
  <si>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</si>
  <si>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</si>
  <si>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</si>
  <si>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</si>
  <si>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</si>
  <si>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</si>
  <si>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</si>
  <si>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</si>
  <si>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</si>
  <si>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</si>
  <si>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</si>
  <si>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</si>
  <si>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</si>
  <si>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</si>
  <si>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</si>
  <si>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</si>
  <si>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</si>
  <si>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</si>
  <si>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</si>
  <si>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</si>
  <si>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</si>
  <si>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</si>
  <si>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</si>
  <si>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</si>
  <si>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</si>
  <si>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</si>
  <si>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</si>
  <si>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</si>
  <si>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</si>
  <si>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</si>
  <si>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</si>
  <si>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</si>
  <si>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</si>
  <si>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</si>
  <si>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</si>
  <si>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</si>
  <si>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</si>
  <si>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</si>
  <si>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</si>
  <si>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</si>
  <si>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</si>
  <si>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</si>
  <si>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</si>
  <si>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</si>
  <si>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</si>
  <si>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</si>
  <si>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</si>
  <si>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</si>
  <si>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</si>
  <si>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</si>
  <si>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</si>
  <si>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</si>
  <si>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</si>
  <si>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</si>
  <si>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</si>
  <si>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</si>
  <si>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</si>
  <si>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</si>
  <si>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</si>
  <si>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</si>
  <si>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</si>
  <si>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</si>
  <si>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</si>
  <si>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</si>
  <si>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</si>
  <si>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</si>
  <si>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</si>
  <si>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</si>
  <si>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</si>
  <si>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</si>
  <si>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</si>
  <si>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</si>
  <si>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</si>
  <si>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</si>
  <si>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</si>
  <si>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</si>
  <si>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</si>
  <si>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</si>
  <si>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</si>
  <si>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</si>
  <si>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</si>
  <si>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</si>
  <si>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</si>
  <si>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</si>
  <si>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</si>
  <si>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</si>
  <si>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</si>
  <si>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</si>
  <si>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</si>
  <si>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</si>
  <si>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</si>
  <si>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</si>
  <si>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</si>
  <si>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</si>
  <si>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</si>
  <si>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</si>
  <si>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</si>
  <si>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</si>
  <si>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</si>
  <si>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</si>
  <si>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</si>
  <si>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</si>
  <si>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</si>
  <si>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</si>
  <si>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</si>
  <si>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</si>
  <si>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</si>
  <si>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</si>
  <si>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</si>
  <si>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</si>
  <si>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</si>
  <si>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</si>
  <si>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</si>
  <si>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</si>
  <si>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</si>
  <si>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</si>
  <si>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</si>
  <si>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</si>
  <si>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</si>
  <si>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</si>
  <si>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</si>
  <si>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</si>
  <si>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</si>
  <si>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</si>
  <si>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</si>
  <si>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</si>
  <si>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</si>
  <si>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</si>
  <si>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</si>
  <si>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</si>
  <si>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</si>
  <si>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</si>
  <si>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</si>
  <si>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</si>
  <si>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</si>
  <si>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</si>
  <si>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</si>
  <si>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</si>
  <si>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</si>
  <si>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</si>
  <si>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</si>
  <si>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</si>
  <si>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</si>
  <si>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</si>
  <si>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</si>
  <si>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</si>
  <si>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</si>
  <si>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</si>
  <si>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</si>
  <si>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</si>
  <si>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</si>
  <si>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</si>
  <si>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</si>
  <si>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</si>
  <si>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</si>
  <si>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</si>
  <si>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</si>
  <si>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</si>
  <si>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</si>
  <si>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</si>
  <si>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</si>
  <si>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</si>
  <si>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</si>
  <si>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</si>
  <si>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</si>
  <si>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</si>
  <si>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</si>
  <si>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</si>
  <si>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</si>
  <si>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</si>
  <si>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</si>
  <si>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</si>
  <si>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</si>
  <si>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</si>
  <si>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</si>
  <si>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</si>
  <si>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</si>
  <si>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</si>
  <si>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</si>
  <si>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</si>
  <si>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</si>
  <si>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</si>
  <si>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</si>
  <si>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</si>
  <si>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</si>
  <si>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</si>
  <si>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</si>
  <si>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</si>
  <si>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</si>
  <si>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</si>
  <si>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</si>
  <si>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</si>
  <si>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</si>
  <si>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</si>
  <si>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</si>
  <si>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</si>
  <si>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</si>
  <si>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</si>
  <si>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</si>
  <si>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</si>
  <si>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</si>
  <si>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</si>
  <si>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</si>
  <si>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</si>
  <si>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</si>
  <si>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</si>
  <si>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</si>
  <si>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</si>
  <si>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</si>
  <si>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</si>
  <si>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</si>
  <si>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</si>
  <si>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</si>
  <si>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</si>
  <si>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</si>
  <si>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</si>
  <si>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</si>
  <si>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</si>
  <si>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</si>
  <si>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</si>
  <si>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</si>
  <si>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</si>
  <si>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</si>
  <si>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</si>
  <si>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</si>
  <si>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</si>
  <si>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</si>
  <si>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</si>
  <si>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</si>
  <si>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</si>
  <si>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</si>
  <si>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</si>
  <si>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</si>
  <si>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</si>
  <si>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</si>
  <si>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</si>
  <si>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</si>
  <si>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</si>
  <si>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</si>
  <si>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</si>
  <si>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</si>
  <si>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</si>
  <si>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</si>
  <si>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</si>
  <si>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</si>
  <si>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</si>
  <si>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</si>
  <si>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</si>
  <si>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</si>
  <si>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</si>
  <si>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</si>
  <si>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</si>
  <si>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</si>
  <si>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</si>
  <si>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</si>
  <si>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</si>
  <si>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</si>
  <si>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</si>
  <si>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</si>
  <si>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</si>
  <si>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</si>
  <si>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</si>
  <si>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</si>
  <si>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</si>
  <si>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</si>
  <si>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</si>
  <si>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</si>
  <si>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</si>
  <si>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</si>
  <si>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</si>
  <si>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</si>
  <si>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</si>
  <si>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</si>
  <si>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</si>
  <si>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</si>
  <si>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</si>
  <si>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</si>
  <si>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</si>
  <si>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</si>
  <si>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</si>
  <si>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</si>
  <si>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</si>
  <si>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</si>
  <si>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</si>
  <si>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</si>
  <si>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</si>
  <si>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</si>
  <si>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</si>
  <si>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</si>
  <si>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</si>
  <si>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</si>
  <si>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</si>
  <si>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</si>
  <si>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</si>
  <si>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</si>
  <si>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</si>
  <si>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</si>
  <si>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</si>
  <si>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</si>
  <si>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</si>
  <si>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</si>
  <si>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</si>
  <si>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</si>
  <si>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</si>
  <si>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</si>
  <si>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</si>
  <si>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</si>
  <si>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</si>
  <si>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</si>
  <si>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</si>
  <si>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</si>
  <si>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</si>
  <si>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</si>
  <si>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</si>
  <si>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</si>
  <si>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</si>
  <si>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</si>
  <si>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</si>
  <si>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</si>
  <si>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</si>
  <si>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</si>
  <si>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</si>
  <si>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</si>
  <si>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</si>
  <si>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</si>
  <si>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</si>
  <si>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</si>
  <si>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</si>
  <si>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</si>
  <si>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</si>
  <si>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</si>
  <si>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</si>
  <si>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</si>
  <si>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</si>
  <si>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</si>
  <si>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</si>
  <si>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</si>
  <si>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</si>
  <si>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</si>
  <si>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</si>
  <si>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</si>
  <si>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</si>
  <si>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</si>
  <si>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</si>
  <si>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</si>
  <si>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</si>
  <si>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</si>
  <si>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</si>
  <si>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</si>
  <si>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</si>
  <si>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</si>
  <si>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</si>
  <si>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</si>
  <si>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</si>
  <si>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</si>
  <si>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</si>
  <si>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</si>
  <si>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</si>
  <si>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</si>
  <si>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</si>
  <si>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</si>
  <si>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</si>
  <si>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</si>
  <si>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</si>
  <si>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</si>
  <si>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</si>
  <si>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</si>
  <si>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</si>
  <si>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</si>
  <si>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</si>
  <si>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</si>
  <si>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</si>
  <si>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</si>
  <si>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</si>
  <si>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</si>
  <si>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</si>
  <si>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</si>
  <si>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</si>
  <si>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</si>
  <si>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</si>
  <si>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</si>
  <si>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</si>
  <si>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</si>
  <si>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</si>
  <si>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</si>
  <si>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</si>
  <si>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</si>
  <si>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</si>
  <si>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</si>
  <si>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</si>
  <si>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</si>
  <si>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</si>
  <si>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</si>
  <si>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</si>
  <si>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</si>
  <si>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</si>
  <si>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</si>
  <si>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</si>
  <si>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</si>
  <si>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</si>
  <si>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</si>
  <si>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</si>
  <si>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</si>
  <si>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</si>
  <si>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</si>
  <si>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</si>
  <si>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</si>
  <si>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</si>
  <si>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</si>
  <si>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</si>
  <si>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</si>
  <si>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</si>
  <si>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</si>
  <si>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</si>
  <si>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</si>
  <si>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</si>
  <si>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</si>
  <si>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</si>
  <si>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</si>
  <si>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</si>
  <si>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</si>
  <si>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</si>
  <si>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</si>
  <si>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</si>
  <si>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</si>
  <si>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</si>
  <si>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</si>
  <si>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</si>
  <si>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</si>
  <si>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</si>
  <si>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</si>
  <si>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</si>
  <si>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</si>
  <si>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</si>
  <si>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</si>
  <si>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</si>
  <si>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</si>
  <si>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</si>
  <si>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</si>
  <si>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</si>
  <si>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</si>
  <si>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</si>
  <si>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</si>
  <si>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</si>
  <si>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</si>
  <si>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</si>
  <si>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</si>
  <si>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</si>
  <si>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</si>
  <si>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</si>
  <si>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</si>
  <si>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</si>
  <si>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</si>
  <si>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</si>
  <si>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</si>
  <si>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</si>
  <si>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</si>
  <si>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</si>
  <si>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</si>
  <si>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</si>
  <si>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</si>
  <si>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</si>
  <si>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</si>
  <si>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</si>
  <si>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</si>
  <si>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</si>
  <si>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</si>
  <si>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</si>
  <si>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</si>
  <si>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</si>
  <si>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</si>
  <si>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</si>
  <si>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</si>
  <si>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</si>
  <si>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</si>
  <si>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</si>
  <si>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</si>
  <si>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</si>
  <si>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</si>
  <si>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</si>
  <si>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</si>
  <si>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</si>
  <si>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</si>
  <si>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</si>
  <si>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</si>
  <si>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</si>
  <si>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</si>
  <si>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</si>
  <si>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</si>
  <si>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</si>
  <si>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</si>
  <si>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</si>
  <si>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</si>
  <si>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</si>
  <si>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</si>
  <si>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</si>
  <si>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</si>
  <si>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</si>
  <si>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</si>
  <si>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</si>
  <si>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</si>
  <si>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</si>
  <si>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</si>
  <si>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</si>
  <si>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</si>
  <si>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</si>
  <si>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</si>
  <si>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</si>
  <si>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</si>
  <si>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</si>
  <si>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</si>
  <si>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</si>
  <si>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</si>
  <si>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</si>
  <si>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</si>
  <si>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</si>
  <si>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</si>
  <si>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</si>
  <si>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</si>
  <si>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</si>
  <si>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</si>
  <si>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</si>
  <si>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</si>
  <si>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</si>
  <si>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</si>
  <si>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</si>
  <si>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</si>
  <si>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</si>
  <si>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</si>
  <si>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</si>
  <si>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</si>
  <si>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</si>
  <si>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</si>
  <si>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</si>
  <si>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</si>
  <si>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</si>
  <si>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</si>
  <si>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</si>
  <si>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</si>
  <si>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</si>
  <si>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</si>
  <si>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</si>
  <si>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</si>
  <si>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</si>
  <si>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</si>
  <si>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</si>
  <si>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</si>
  <si>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</si>
  <si>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</si>
  <si>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</si>
  <si>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</si>
  <si>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</si>
  <si>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</si>
  <si>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</si>
  <si>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</si>
  <si>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</si>
  <si>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</si>
  <si>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</si>
  <si>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</si>
  <si>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</si>
  <si>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</si>
  <si>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</si>
  <si>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</si>
  <si>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</si>
  <si>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</si>
  <si>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</si>
  <si>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</si>
  <si>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</si>
  <si>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</si>
  <si>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</si>
  <si>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</si>
  <si>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</si>
  <si>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</si>
  <si>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</si>
  <si>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</si>
  <si>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</si>
  <si>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</si>
  <si>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</si>
  <si>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</si>
  <si>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</si>
  <si>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</si>
  <si>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</si>
  <si>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</si>
  <si>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</si>
  <si>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</si>
  <si>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</si>
  <si>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</si>
  <si>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</si>
  <si>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</si>
  <si>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</si>
  <si>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</si>
  <si>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</si>
  <si>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</si>
  <si>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</si>
  <si>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</si>
  <si>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</si>
  <si>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</si>
  <si>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</si>
  <si>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</si>
  <si>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</si>
  <si>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</si>
  <si>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</si>
  <si>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</si>
  <si>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</si>
  <si>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</si>
  <si>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</si>
  <si>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</si>
  <si>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</si>
  <si>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</si>
  <si>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</si>
  <si>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</si>
  <si>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</si>
  <si>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</si>
  <si>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</si>
  <si>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</si>
  <si>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</si>
  <si>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</si>
  <si>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</si>
  <si>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</si>
  <si>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</si>
  <si>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</si>
  <si>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</si>
  <si>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</si>
  <si>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</si>
  <si>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</si>
  <si>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</si>
  <si>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</si>
  <si>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</si>
  <si>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</si>
  <si>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</si>
  <si>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</si>
  <si>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</si>
  <si>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</si>
  <si>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</si>
  <si>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</si>
  <si>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</si>
  <si>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</si>
  <si>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</si>
  <si>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</si>
  <si>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</si>
  <si>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</si>
  <si>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</si>
  <si>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</si>
  <si>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</si>
  <si>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</si>
  <si>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</si>
  <si>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</si>
  <si>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</si>
  <si>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</si>
  <si>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</si>
  <si>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</si>
  <si>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</si>
  <si>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</si>
  <si>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</si>
  <si>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</si>
  <si>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</si>
  <si>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</si>
  <si>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</si>
  <si>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</si>
  <si>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</si>
  <si>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</si>
  <si>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</si>
  <si>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</si>
  <si>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</si>
  <si>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</si>
  <si>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</si>
  <si>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</si>
  <si>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</si>
  <si>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</si>
  <si>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</si>
  <si>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</si>
  <si>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</si>
  <si>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</si>
  <si>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</si>
  <si>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</si>
  <si>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</si>
  <si>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</si>
  <si>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</si>
  <si>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</si>
  <si>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</si>
  <si>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</si>
  <si>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</si>
  <si>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</si>
  <si>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</si>
  <si>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</si>
  <si>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</si>
  <si>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</si>
  <si>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</si>
  <si>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</si>
  <si>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</si>
  <si>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</si>
  <si>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</si>
  <si>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</si>
  <si>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</si>
  <si>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</si>
  <si>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</si>
  <si>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</si>
  <si>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</si>
  <si>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</si>
  <si>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</si>
  <si>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</si>
  <si>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</si>
  <si>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</si>
  <si>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</si>
  <si>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</si>
  <si>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</si>
  <si>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</si>
  <si>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</si>
  <si>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</si>
  <si>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</si>
  <si>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</si>
  <si>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</si>
  <si>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</si>
  <si>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</si>
  <si>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</si>
  <si>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</si>
  <si>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</si>
  <si>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</si>
  <si>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</si>
  <si>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</si>
  <si>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</si>
  <si>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</si>
  <si>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</si>
  <si>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</si>
  <si>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</si>
  <si>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</si>
  <si>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</si>
  <si>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</si>
  <si>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</si>
  <si>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</si>
  <si>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</si>
  <si>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</si>
  <si>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</si>
  <si>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</si>
  <si>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</si>
  <si>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</si>
  <si>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</si>
  <si>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</si>
  <si>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</si>
  <si>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</si>
  <si>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</si>
  <si>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</si>
  <si>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</si>
  <si>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</si>
  <si>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</si>
  <si>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</si>
  <si>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</si>
  <si>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</si>
  <si>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</si>
  <si>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</si>
  <si>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</si>
  <si>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</si>
  <si>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</si>
  <si>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</si>
  <si>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</si>
  <si>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</si>
  <si>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</si>
  <si>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</si>
  <si>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</si>
  <si>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</si>
  <si>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</si>
  <si>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</si>
  <si>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</si>
  <si>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</si>
  <si>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</si>
  <si>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</si>
  <si>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</si>
  <si>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</si>
  <si>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</si>
  <si>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</si>
  <si>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</si>
  <si>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</si>
  <si>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</si>
  <si>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</si>
  <si>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</si>
  <si>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</si>
  <si>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</si>
  <si>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</si>
  <si>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</si>
  <si>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</si>
  <si>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</si>
  <si>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</si>
  <si>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</si>
  <si>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</si>
  <si>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</si>
  <si>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</si>
  <si>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</si>
  <si>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</si>
  <si>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</si>
  <si>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</si>
  <si>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</si>
  <si>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</si>
  <si>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</si>
  <si>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</si>
  <si>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</si>
  <si>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</si>
  <si>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</si>
  <si>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</si>
  <si>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</si>
  <si>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</si>
  <si>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</si>
  <si>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</si>
  <si>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</si>
  <si>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</si>
  <si>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</si>
  <si>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</si>
  <si>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</si>
  <si>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</si>
  <si>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</si>
  <si>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</si>
  <si>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</si>
  <si>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</si>
  <si>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</si>
  <si>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</si>
  <si>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</si>
  <si>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</si>
  <si>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</si>
  <si>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</si>
  <si>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</si>
  <si>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</si>
  <si>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</si>
  <si>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</si>
  <si>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</si>
  <si>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</si>
  <si>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</si>
  <si>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</si>
  <si>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</si>
  <si>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</si>
  <si>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</si>
  <si>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</si>
  <si>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</si>
  <si>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</si>
  <si>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</si>
  <si>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</si>
  <si>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</si>
  <si>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</si>
  <si>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</si>
  <si>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</si>
  <si>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</si>
  <si>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</si>
  <si>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</si>
  <si>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</si>
  <si>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</si>
  <si>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</si>
  <si>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</si>
  <si>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</si>
  <si>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</si>
  <si>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</si>
  <si>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</si>
  <si>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</si>
  <si>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</si>
  <si>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</si>
  <si>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</si>
  <si>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</si>
  <si>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</si>
  <si>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</si>
  <si>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</si>
  <si>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</si>
  <si>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</si>
  <si>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</si>
  <si>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</si>
  <si>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</si>
  <si>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</si>
  <si>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</si>
  <si>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</si>
  <si>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</si>
  <si>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</si>
  <si>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</si>
  <si>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</si>
  <si>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</si>
  <si>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</si>
  <si>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</si>
  <si>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</si>
  <si>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</si>
  <si>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</si>
  <si>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</si>
  <si>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</si>
  <si>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</si>
  <si>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</si>
  <si>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</si>
  <si>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</si>
  <si>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</si>
  <si>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</si>
  <si>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</si>
  <si>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</si>
  <si>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</si>
  <si>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</si>
  <si>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</si>
  <si>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</si>
  <si>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</si>
  <si>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</si>
  <si>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</si>
  <si>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</si>
  <si>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</si>
  <si>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</si>
  <si>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</si>
  <si>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</si>
  <si>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</si>
  <si>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</si>
  <si>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</si>
  <si>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</si>
  <si>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</si>
  <si>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</si>
  <si>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</si>
  <si>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</si>
  <si>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</si>
  <si>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</si>
  <si>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</si>
  <si>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</si>
  <si>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</si>
  <si>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</si>
  <si>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</si>
  <si>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</si>
  <si>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</si>
  <si>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</si>
  <si>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</si>
  <si>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</si>
  <si>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</si>
  <si>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</si>
  <si>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</si>
  <si>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</si>
  <si>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</si>
  <si>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</si>
  <si>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</si>
  <si>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</si>
  <si>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</si>
  <si>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</si>
  <si>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</si>
  <si>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</si>
  <si>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</si>
  <si>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</si>
  <si>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</si>
  <si>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</si>
  <si>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</si>
  <si>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</si>
  <si>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</si>
  <si>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</si>
  <si>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</si>
  <si>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</si>
  <si>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</si>
  <si>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</si>
  <si>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</si>
  <si>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</si>
  <si>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</si>
  <si>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</si>
  <si>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</si>
  <si>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</si>
  <si>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</si>
  <si>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</si>
  <si>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</si>
  <si>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</si>
  <si>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</si>
  <si>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</si>
  <si>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</si>
  <si>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</si>
  <si>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</si>
  <si>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</si>
  <si>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</si>
  <si>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</si>
  <si>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</si>
  <si>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</si>
  <si>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</si>
  <si>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</si>
  <si>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</si>
  <si>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</si>
  <si>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</si>
  <si>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</si>
  <si>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</si>
  <si>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</si>
  <si>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</si>
  <si>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</si>
  <si>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</si>
  <si>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</si>
  <si>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</si>
  <si>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</si>
  <si>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</si>
  <si>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</si>
  <si>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</si>
  <si>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</si>
  <si>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</si>
  <si>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</si>
  <si>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</si>
  <si>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</si>
  <si>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</si>
  <si>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</si>
  <si>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</si>
  <si>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</si>
  <si>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</si>
  <si>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</si>
  <si>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</si>
  <si>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</si>
  <si>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</si>
  <si>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</si>
  <si>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</si>
  <si>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</si>
  <si>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</si>
  <si>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</si>
  <si>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</si>
  <si>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</si>
  <si>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</si>
  <si>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</si>
  <si>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</si>
  <si>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</si>
  <si>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</si>
  <si>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</si>
  <si>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</si>
  <si>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</si>
  <si>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</si>
  <si>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</si>
  <si>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</si>
  <si>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</si>
  <si>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</si>
  <si>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</si>
  <si>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</si>
  <si>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</si>
  <si>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</si>
  <si>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</si>
  <si>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</si>
  <si>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</si>
  <si>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</si>
  <si>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</si>
  <si>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</si>
  <si>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</si>
  <si>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</si>
  <si>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</si>
  <si>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</si>
  <si>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</si>
  <si>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</si>
  <si>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</si>
  <si>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</si>
  <si>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</si>
  <si>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</si>
  <si>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</si>
  <si>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</si>
  <si>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</si>
  <si>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</si>
  <si>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</si>
  <si>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</si>
  <si>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</si>
  <si>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</si>
  <si>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</si>
  <si>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</si>
  <si>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</si>
  <si>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</si>
  <si>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</si>
  <si>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</si>
  <si>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</si>
  <si>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</si>
  <si>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</si>
  <si>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</si>
  <si>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</si>
  <si>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</si>
  <si>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</si>
  <si>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</si>
  <si>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</si>
  <si>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</si>
  <si>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</si>
  <si>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</si>
  <si>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</si>
  <si>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</si>
  <si>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</si>
  <si>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</si>
  <si>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</si>
  <si>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</si>
  <si>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</si>
  <si>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</si>
  <si>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</si>
  <si>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</si>
  <si>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</si>
  <si>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</si>
  <si>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</si>
  <si>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</si>
  <si>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</si>
  <si>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</si>
  <si>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</si>
  <si>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</si>
  <si>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</si>
  <si>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</si>
  <si>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</si>
  <si>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</si>
  <si>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</si>
  <si>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</si>
  <si>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</si>
  <si>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</si>
  <si>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</si>
  <si>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</si>
  <si>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</si>
  <si>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</si>
  <si>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</si>
  <si>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</si>
  <si>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</si>
  <si>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</si>
  <si>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</si>
  <si>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</si>
  <si>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</si>
  <si>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</si>
  <si>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</si>
  <si>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</si>
  <si>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</si>
  <si>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</si>
  <si>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</si>
  <si>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</si>
  <si>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</si>
  <si>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</si>
  <si>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</si>
  <si>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</si>
  <si>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</si>
  <si>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</si>
  <si>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</si>
  <si>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</si>
  <si>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</si>
  <si>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</si>
  <si>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</si>
  <si>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</si>
  <si>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</si>
  <si>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</si>
  <si>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</si>
  <si>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</si>
  <si>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</si>
  <si>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</si>
  <si>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</si>
  <si>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</si>
  <si>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</si>
  <si>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</si>
  <si>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</si>
  <si>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</si>
  <si>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</si>
  <si>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</si>
  <si>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</si>
  <si>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</si>
  <si>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</si>
  <si>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</si>
  <si>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</si>
  <si>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</si>
  <si>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</si>
  <si>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</si>
  <si>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</si>
  <si>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</si>
  <si>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</si>
  <si>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</si>
  <si>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</si>
  <si>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</si>
  <si>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</si>
  <si>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</si>
  <si>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</si>
  <si>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</si>
  <si>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</si>
  <si>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</si>
  <si>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</si>
  <si>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</si>
  <si>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</si>
  <si>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</si>
  <si>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</si>
  <si>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</si>
  <si>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</si>
  <si>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</si>
  <si>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</si>
  <si>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</si>
  <si>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</si>
  <si>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</si>
  <si>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</si>
  <si>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</si>
  <si>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</si>
  <si>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</si>
  <si>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</si>
  <si>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</si>
  <si>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</si>
  <si>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</si>
  <si>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</si>
  <si>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</si>
  <si>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</si>
  <si>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</si>
  <si>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</si>
  <si>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</si>
  <si>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</si>
  <si>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</si>
  <si>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</si>
  <si>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</si>
  <si>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</si>
  <si>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</si>
  <si>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</si>
  <si>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</si>
  <si>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</si>
  <si>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</si>
  <si>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</si>
  <si>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</si>
  <si>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</si>
  <si>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</si>
  <si>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</si>
  <si>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</si>
  <si>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</si>
  <si>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</si>
  <si>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</si>
  <si>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</si>
  <si>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</si>
  <si>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</si>
  <si>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</si>
  <si>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</si>
  <si>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</si>
  <si>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</si>
  <si>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</si>
  <si>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</si>
  <si>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</si>
  <si>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</si>
  <si>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</si>
  <si>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</si>
  <si>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</si>
  <si>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</si>
  <si>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</si>
  <si>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</si>
  <si>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</si>
  <si>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</si>
  <si>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</si>
  <si>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</si>
  <si>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</si>
  <si>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</si>
  <si>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</si>
  <si>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</si>
  <si>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</si>
  <si>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</si>
  <si>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</si>
  <si>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</si>
  <si>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</si>
  <si>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</si>
  <si>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</si>
  <si>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</si>
  <si>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</si>
  <si>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</si>
  <si>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</si>
  <si>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</si>
  <si>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</si>
  <si>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</si>
  <si>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</si>
  <si>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</si>
  <si>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</si>
  <si>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</si>
  <si>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</si>
  <si>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</si>
  <si>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</si>
  <si>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</si>
  <si>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</si>
  <si>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</si>
  <si>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</si>
  <si>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</si>
  <si>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</si>
  <si>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</si>
  <si>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</si>
  <si>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</si>
  <si>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</si>
  <si>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</si>
  <si>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</si>
  <si>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</si>
  <si>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</si>
  <si>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</si>
  <si>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</si>
  <si>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</si>
  <si>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</si>
  <si>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</si>
  <si>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</si>
  <si>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</si>
  <si>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</si>
  <si>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</si>
  <si>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</si>
  <si>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</si>
  <si>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</si>
  <si>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</si>
  <si>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</si>
  <si>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</si>
  <si>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</si>
  <si>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</si>
  <si>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</si>
  <si>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</si>
  <si>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</si>
  <si>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</si>
  <si>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</si>
  <si>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</si>
  <si>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</si>
  <si>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</si>
  <si>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</si>
  <si>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</si>
  <si>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</si>
  <si>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</si>
  <si>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</si>
  <si>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</si>
  <si>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</si>
  <si>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</si>
  <si>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</si>
  <si>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</si>
  <si>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</si>
  <si>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</si>
  <si>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</si>
  <si>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</si>
  <si>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</si>
  <si>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</si>
  <si>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</si>
  <si>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</si>
  <si>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</si>
  <si>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</si>
  <si>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</si>
  <si>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</si>
  <si>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</si>
  <si>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</si>
  <si>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</si>
  <si>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</si>
  <si>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</si>
  <si>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</si>
  <si>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</si>
  <si>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</si>
  <si>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</si>
  <si>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</si>
  <si>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</si>
  <si>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</si>
  <si>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</si>
  <si>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</si>
  <si>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</si>
  <si>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</si>
  <si>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</si>
  <si>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</si>
  <si>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</si>
  <si>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</si>
  <si>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</si>
  <si>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</si>
  <si>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</si>
  <si>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</si>
  <si>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</si>
  <si>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</si>
  <si>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</si>
  <si>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</si>
  <si>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</si>
  <si>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</si>
  <si>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</si>
  <si>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</si>
  <si>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</si>
  <si>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</si>
  <si>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</si>
  <si>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</si>
  <si>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</si>
  <si>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</si>
  <si>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</si>
  <si>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</si>
  <si>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</si>
  <si>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</si>
  <si>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</si>
  <si>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</si>
  <si>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</si>
  <si>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</si>
  <si>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</si>
  <si>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</si>
  <si>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</si>
  <si>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</si>
  <si>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</si>
  <si>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</si>
  <si>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</si>
  <si>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</si>
  <si>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</si>
  <si>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</si>
  <si>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</si>
  <si>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</si>
  <si>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</si>
  <si>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</si>
  <si>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</si>
  <si>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</si>
  <si>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</si>
  <si>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</si>
  <si>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</si>
  <si>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</si>
  <si>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</si>
  <si>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</si>
  <si>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</si>
  <si>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</si>
  <si>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</si>
  <si>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</si>
  <si>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</si>
  <si>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</si>
  <si>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</si>
  <si>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</si>
  <si>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</si>
  <si>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</si>
  <si>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</si>
  <si>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</si>
  <si>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</si>
  <si>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</si>
  <si>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</si>
  <si>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</si>
  <si>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</si>
  <si>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</si>
  <si>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</si>
  <si>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</si>
  <si>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</si>
  <si>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</si>
  <si>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</si>
  <si>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</si>
  <si>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</si>
  <si>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</si>
  <si>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</si>
  <si>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</si>
  <si>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</si>
  <si>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</si>
  <si>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</si>
  <si>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</si>
  <si>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</si>
  <si>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</si>
  <si>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</si>
  <si>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</si>
  <si>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</si>
  <si>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</si>
  <si>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</si>
  <si>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</si>
  <si>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</si>
  <si>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</si>
  <si>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</si>
  <si>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</si>
  <si>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</si>
  <si>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</si>
  <si>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</si>
  <si>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</si>
  <si>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</si>
  <si>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</si>
  <si>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</si>
  <si>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</si>
  <si>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</si>
  <si>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</si>
  <si>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</si>
  <si>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</si>
  <si>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</si>
  <si>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</si>
  <si>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</si>
  <si>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</si>
  <si>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</si>
  <si>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</si>
  <si>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</si>
  <si>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</si>
  <si>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</si>
  <si>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</si>
  <si>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</si>
  <si>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</si>
  <si>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</si>
  <si>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</si>
  <si>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</si>
  <si>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</si>
  <si>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</si>
  <si>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</si>
  <si>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</si>
  <si>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</si>
  <si>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</si>
  <si>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</si>
  <si>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</si>
  <si>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</si>
  <si>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</si>
  <si>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</si>
  <si>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</si>
  <si>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</si>
  <si>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</si>
  <si>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</si>
  <si>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</si>
  <si>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</si>
  <si>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</si>
  <si>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</si>
  <si>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</si>
  <si>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</si>
  <si>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</si>
  <si>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</si>
  <si>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</si>
  <si>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</si>
  <si>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</si>
  <si>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</si>
  <si>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</si>
  <si>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</si>
  <si>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</si>
  <si>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</si>
  <si>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</si>
  <si>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</si>
  <si>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</si>
  <si>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</si>
  <si>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</si>
  <si>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</si>
  <si>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</si>
  <si>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</si>
  <si>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</si>
  <si>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</si>
  <si>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</si>
  <si>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</si>
  <si>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</si>
  <si>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</si>
  <si>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</si>
  <si>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</si>
  <si>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</si>
  <si>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</si>
  <si>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</si>
  <si>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</si>
  <si>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</si>
  <si>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</si>
  <si>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</si>
  <si>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</si>
  <si>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</si>
  <si>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</si>
  <si>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</si>
  <si>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</si>
  <si>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</si>
  <si>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</si>
  <si>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</si>
  <si>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</si>
  <si>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</si>
  <si>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</si>
  <si>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</si>
  <si>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</si>
  <si>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</si>
  <si>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</si>
  <si>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</si>
  <si>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</si>
  <si>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</si>
  <si>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</si>
  <si>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</si>
  <si>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</si>
  <si>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</si>
  <si>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</si>
  <si>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</si>
  <si>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</si>
  <si>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</si>
  <si>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</si>
  <si>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</si>
  <si>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</si>
  <si>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</si>
  <si>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</si>
  <si>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</si>
  <si>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</si>
  <si>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</si>
  <si>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</si>
  <si>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</si>
  <si>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</si>
  <si>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</si>
  <si>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</si>
  <si>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</si>
  <si>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</si>
  <si>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</si>
  <si>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</si>
  <si>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</si>
  <si>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</si>
  <si>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</si>
  <si>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</si>
  <si>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</si>
  <si>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</si>
  <si>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</si>
  <si>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</si>
  <si>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</si>
  <si>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</si>
  <si>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</si>
  <si>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</si>
  <si>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</si>
  <si>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</si>
  <si>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</si>
  <si>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</si>
  <si>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</si>
  <si>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</si>
  <si>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</si>
  <si>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</si>
  <si>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</si>
  <si>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</si>
  <si>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</si>
  <si>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</si>
  <si>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</si>
  <si>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</si>
  <si>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</si>
  <si>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</si>
  <si>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</si>
  <si>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</si>
  <si>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</si>
  <si>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</si>
  <si>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</si>
  <si>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</si>
  <si>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</si>
  <si>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</si>
  <si>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</si>
  <si>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</si>
  <si>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</si>
  <si>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</si>
  <si>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</si>
  <si>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</si>
  <si>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</si>
  <si>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</si>
  <si>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</si>
  <si>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</si>
  <si>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</si>
  <si>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</si>
  <si>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</si>
  <si>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</si>
  <si>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</si>
  <si>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</si>
  <si>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</si>
  <si>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</si>
  <si>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</si>
  <si>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</si>
  <si>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</si>
  <si>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</si>
  <si>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</si>
  <si>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</si>
  <si>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</si>
  <si>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</si>
  <si>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</si>
  <si>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</si>
  <si>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</si>
  <si>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</si>
  <si>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</si>
  <si>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</si>
  <si>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</si>
  <si>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</si>
  <si>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</si>
  <si>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</si>
  <si>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</si>
  <si>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</si>
  <si>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</si>
  <si>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</si>
  <si>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</si>
  <si>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</si>
  <si>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</si>
  <si>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</si>
  <si>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</si>
  <si>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</si>
  <si>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</si>
  <si>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</si>
  <si>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</si>
  <si>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</si>
  <si>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</si>
  <si>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</si>
  <si>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</si>
  <si>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</si>
  <si>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</si>
  <si>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</si>
  <si>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</si>
  <si>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</si>
  <si>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</si>
  <si>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</si>
  <si>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</si>
  <si>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</si>
  <si>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</si>
  <si>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</si>
  <si>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</si>
  <si>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</si>
  <si>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</si>
  <si>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</si>
  <si>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</si>
  <si>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</si>
  <si>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</si>
  <si>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</si>
  <si>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</si>
  <si>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</si>
  <si>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</si>
  <si>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</si>
  <si>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</si>
  <si>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</si>
  <si>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</si>
  <si>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</si>
  <si>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</si>
  <si>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</si>
  <si>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</si>
  <si>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</si>
  <si>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</si>
  <si>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</si>
  <si>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</si>
  <si>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</si>
  <si>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</si>
  <si>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</si>
  <si>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</si>
  <si>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</si>
  <si>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</si>
  <si>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</si>
  <si>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</si>
  <si>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</si>
  <si>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</si>
  <si>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</si>
  <si>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</si>
  <si>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</si>
  <si>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</si>
  <si>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</si>
  <si>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</si>
  <si>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</si>
  <si>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</si>
  <si>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</si>
  <si>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</si>
  <si>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</si>
  <si>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</si>
  <si>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</si>
  <si>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</si>
  <si>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</si>
  <si>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</si>
  <si>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</si>
  <si>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</si>
  <si>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</si>
  <si>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</si>
  <si>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</si>
  <si>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</si>
  <si>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</si>
  <si>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</si>
  <si>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</si>
  <si>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</si>
  <si>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</si>
  <si>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</si>
  <si>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</si>
  <si>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</si>
  <si>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</si>
  <si>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</si>
  <si>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</si>
  <si>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</si>
  <si>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</si>
  <si>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</si>
  <si>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</si>
  <si>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</si>
  <si>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</si>
  <si>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</si>
  <si>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</si>
  <si>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</si>
  <si>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</si>
  <si>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</si>
  <si>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</si>
  <si>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</si>
  <si>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</si>
  <si>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</si>
  <si>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</si>
  <si>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</si>
  <si>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</si>
  <si>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</si>
  <si>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</si>
  <si>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</si>
  <si>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</si>
  <si>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</si>
  <si>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</si>
  <si>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</si>
  <si>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</si>
  <si>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</si>
  <si>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</si>
  <si>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</si>
  <si>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</si>
  <si>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</si>
  <si>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</si>
  <si>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</si>
  <si>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</si>
  <si>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</si>
  <si>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</si>
  <si>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</si>
  <si>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</si>
  <si>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</si>
  <si>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</si>
  <si>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</si>
  <si>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</si>
  <si>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</si>
  <si>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</si>
  <si>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</si>
  <si>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</si>
  <si>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</si>
  <si>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</si>
  <si>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</si>
  <si>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</si>
  <si>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</si>
  <si>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</si>
  <si>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</si>
  <si>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</si>
  <si>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</si>
  <si>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</si>
  <si>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</si>
  <si>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</si>
  <si>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</si>
  <si>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</si>
  <si>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</si>
  <si>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</si>
  <si>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</si>
  <si>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</si>
  <si>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</si>
  <si>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</si>
  <si>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</si>
  <si>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</si>
  <si>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</si>
  <si>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</si>
  <si>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</si>
  <si>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</si>
  <si>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</si>
  <si>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</si>
  <si>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</si>
  <si>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</si>
  <si>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</si>
  <si>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</si>
  <si>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</si>
  <si>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</si>
  <si>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</si>
  <si>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</si>
  <si>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</si>
  <si>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</si>
  <si>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</si>
  <si>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</si>
  <si>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</si>
  <si>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</si>
  <si>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</si>
  <si>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</si>
  <si>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</si>
  <si>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</si>
  <si>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</si>
  <si>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</si>
  <si>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</si>
  <si>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</si>
  <si>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</si>
  <si>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</si>
  <si>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</si>
  <si>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</si>
  <si>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</si>
  <si>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</si>
  <si>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</si>
  <si>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</si>
  <si>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</si>
  <si>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</si>
  <si>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</si>
  <si>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</si>
  <si>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</si>
  <si>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</si>
  <si>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</si>
  <si>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</si>
  <si>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</si>
  <si>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</si>
  <si>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</si>
  <si>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</si>
  <si>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</si>
  <si>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</si>
  <si>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</si>
  <si>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</si>
  <si>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</si>
  <si>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</si>
  <si>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</si>
  <si>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</si>
  <si>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</si>
  <si>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</si>
  <si>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</si>
  <si>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</si>
  <si>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</si>
  <si>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</si>
  <si>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</si>
  <si>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</si>
  <si>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</si>
  <si>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</si>
  <si>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</si>
  <si>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</si>
  <si>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</si>
  <si>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</si>
  <si>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</si>
  <si>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</si>
  <si>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</si>
  <si>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</si>
  <si>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</si>
  <si>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</si>
  <si>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</si>
  <si>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</si>
  <si>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</si>
  <si>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</si>
  <si>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</si>
  <si>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</si>
  <si>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</si>
  <si>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</si>
  <si>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</si>
  <si>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</si>
  <si>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</si>
  <si>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</si>
  <si>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</si>
  <si>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</si>
  <si>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</si>
  <si>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</si>
  <si>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</si>
  <si>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</si>
  <si>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</si>
  <si>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</si>
  <si>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</si>
  <si>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</si>
  <si>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</si>
  <si>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</si>
  <si>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</si>
  <si>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</si>
  <si>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</si>
  <si>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</si>
  <si>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</si>
  <si>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</si>
  <si>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</si>
  <si>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</si>
  <si>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</si>
  <si>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</si>
  <si>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</si>
  <si>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</si>
  <si>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</si>
  <si>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</si>
  <si>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</si>
  <si>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</si>
  <si>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</si>
  <si>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</si>
  <si>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</si>
  <si>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</si>
  <si>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</si>
  <si>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</si>
  <si>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</si>
  <si>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</si>
  <si>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</si>
  <si>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</si>
  <si>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</si>
  <si>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</si>
  <si>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</si>
  <si>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</si>
  <si>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</si>
  <si>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</si>
  <si>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</si>
  <si>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</si>
  <si>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</si>
  <si>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</si>
  <si>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</si>
  <si>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</si>
  <si>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</si>
  <si>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</si>
  <si>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</si>
  <si>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</si>
  <si>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</si>
  <si>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</si>
  <si>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</si>
  <si>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</si>
  <si>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</si>
  <si>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</si>
  <si>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</si>
  <si>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</si>
  <si>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</si>
  <si>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</si>
  <si>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</si>
  <si>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</si>
  <si>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</si>
  <si>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</si>
  <si>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</si>
  <si>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</si>
  <si>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</si>
  <si>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</si>
  <si>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</si>
  <si>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</si>
  <si>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</si>
  <si>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</si>
  <si>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</si>
  <si>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</si>
  <si>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</si>
  <si>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</si>
  <si>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</si>
  <si>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</si>
  <si>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</si>
  <si>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</si>
  <si>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</si>
  <si>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</si>
  <si>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</si>
  <si>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</si>
  <si>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</si>
  <si>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</si>
  <si>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</si>
  <si>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</si>
  <si>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</si>
  <si>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</si>
  <si>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</si>
  <si>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</si>
  <si>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</si>
  <si>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</si>
  <si>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</si>
  <si>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</si>
  <si>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</si>
  <si>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</si>
  <si>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</si>
  <si>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</si>
  <si>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</si>
  <si>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</si>
  <si>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</si>
  <si>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</si>
  <si>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</si>
  <si>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</si>
  <si>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</si>
  <si>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</si>
  <si>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</si>
  <si>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</si>
  <si>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</si>
  <si>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</si>
  <si>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</si>
  <si>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</si>
  <si>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</si>
  <si>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</si>
  <si>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</si>
  <si>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</si>
  <si>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</si>
  <si>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</si>
  <si>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</si>
  <si>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</si>
  <si>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</si>
  <si>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</si>
  <si>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</si>
  <si>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</si>
  <si>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</si>
  <si>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</si>
  <si>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</si>
  <si>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</si>
  <si>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</si>
  <si>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</si>
  <si>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</si>
  <si>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</si>
  <si>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</si>
  <si>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</si>
  <si>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</si>
  <si>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</si>
  <si>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</si>
  <si>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</si>
  <si>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</si>
  <si>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</si>
  <si>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</si>
  <si>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</si>
  <si>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</si>
  <si>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</si>
  <si>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</si>
  <si>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</si>
  <si>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</si>
  <si>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</si>
  <si>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</si>
  <si>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</si>
  <si>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</si>
  <si>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</si>
  <si>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</si>
  <si>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</si>
  <si>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</si>
  <si>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</si>
  <si>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</si>
  <si>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</si>
  <si>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</si>
  <si>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</si>
  <si>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</si>
  <si>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</si>
  <si>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</si>
  <si>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</si>
  <si>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</si>
  <si>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</si>
  <si>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</si>
  <si>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</si>
  <si>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</si>
  <si>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</si>
  <si>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</si>
  <si>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</si>
  <si>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</si>
  <si>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</si>
  <si>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</si>
  <si>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</si>
  <si>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</si>
  <si>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</si>
  <si>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</si>
  <si>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</si>
  <si>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</si>
  <si>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</si>
  <si>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</si>
  <si>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</si>
  <si>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</si>
  <si>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</si>
  <si>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</si>
  <si>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</si>
  <si>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</si>
  <si>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</si>
  <si>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</si>
  <si>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</si>
  <si>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</si>
  <si>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</si>
  <si>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</si>
  <si>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</si>
  <si>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</si>
  <si>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</si>
  <si>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</si>
  <si>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</si>
  <si>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</si>
  <si>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</si>
  <si>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</si>
  <si>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</si>
  <si>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</si>
  <si>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</si>
  <si>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</si>
  <si>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</si>
  <si>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</si>
  <si>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</si>
  <si>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</si>
  <si>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</si>
  <si>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</si>
  <si>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</si>
  <si>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</si>
  <si>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</si>
  <si>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</si>
  <si>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</si>
  <si>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</si>
  <si>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</si>
  <si>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</si>
  <si>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</si>
  <si>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</si>
  <si>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</si>
  <si>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</si>
  <si>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</si>
  <si>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</si>
  <si>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</si>
  <si>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</si>
  <si>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</si>
  <si>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</si>
  <si>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</si>
  <si>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</si>
  <si>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</si>
  <si>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</si>
  <si>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</si>
  <si>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</si>
  <si>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</si>
  <si>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</si>
  <si>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</si>
  <si>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</si>
  <si>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</si>
  <si>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</si>
  <si>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</si>
  <si>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</si>
  <si>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</si>
  <si>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</si>
  <si>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</si>
  <si>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</si>
  <si>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</si>
  <si>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</si>
  <si>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</si>
  <si>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</si>
  <si>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</si>
  <si>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</si>
  <si>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</si>
  <si>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</si>
  <si>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</si>
  <si>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</si>
  <si>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</si>
  <si>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</si>
  <si>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</si>
  <si>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</si>
  <si>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</si>
  <si>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</si>
  <si>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</si>
  <si>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</si>
  <si>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</si>
  <si>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</si>
  <si>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</si>
  <si>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</si>
  <si>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</si>
  <si>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</si>
  <si>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</si>
  <si>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</si>
  <si>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</si>
  <si>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</si>
  <si>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</si>
  <si>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</si>
  <si>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</si>
  <si>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</si>
  <si>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</si>
  <si>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</si>
  <si>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</si>
  <si>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</si>
  <si>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</si>
  <si>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</si>
  <si>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</si>
  <si>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</si>
  <si>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</si>
  <si>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</si>
  <si>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</si>
  <si>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</si>
  <si>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</si>
  <si>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</si>
  <si>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</si>
  <si>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</si>
  <si>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</si>
  <si>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</si>
  <si>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</si>
  <si>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</si>
  <si>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</si>
  <si>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</si>
  <si>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</si>
  <si>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</si>
  <si>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</si>
  <si>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</si>
  <si>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</si>
  <si>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</si>
  <si>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</si>
  <si>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</si>
  <si>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</si>
  <si>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</si>
  <si>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</si>
  <si>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</si>
  <si>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</si>
  <si>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</si>
  <si>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</si>
  <si>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</si>
  <si>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</si>
  <si>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</si>
  <si>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</si>
  <si>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</si>
  <si>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</si>
  <si>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</si>
  <si>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</si>
  <si>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</si>
  <si>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</si>
  <si>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</si>
  <si>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</si>
  <si>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</si>
  <si>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</si>
  <si>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</si>
  <si>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</si>
  <si>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</si>
  <si>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</si>
  <si>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</si>
  <si>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</si>
  <si>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</si>
  <si>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</si>
  <si>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</si>
  <si>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</si>
  <si>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</si>
  <si>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</si>
  <si>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</si>
  <si>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</si>
  <si>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</si>
  <si>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</si>
  <si>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</si>
  <si>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</si>
  <si>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</si>
  <si>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</si>
  <si>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</si>
  <si>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</si>
  <si>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</si>
  <si>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</si>
  <si>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</si>
  <si>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</si>
  <si>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</si>
  <si>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</si>
  <si>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</si>
  <si>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</si>
  <si>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</si>
  <si>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</si>
  <si>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</si>
  <si>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</si>
  <si>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</si>
  <si>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</si>
  <si>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</si>
  <si>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</si>
  <si>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</si>
  <si>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</si>
  <si>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</si>
  <si>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</si>
  <si>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</si>
  <si>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</si>
  <si>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</si>
  <si>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</si>
  <si>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</si>
  <si>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</si>
  <si>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</si>
  <si>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</si>
  <si>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</si>
  <si>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</si>
  <si>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</si>
  <si>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</si>
  <si>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</si>
  <si>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</si>
  <si>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</si>
  <si>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</si>
  <si>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</si>
  <si>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</si>
  <si>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</si>
  <si>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</si>
  <si>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</si>
  <si>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</si>
  <si>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</si>
  <si>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</si>
  <si>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</si>
  <si>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</si>
  <si>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</si>
  <si>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</si>
  <si>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</si>
  <si>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</si>
  <si>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</si>
  <si>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</si>
  <si>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</si>
  <si>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</si>
  <si>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</si>
  <si>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</si>
  <si>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</si>
  <si>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</si>
  <si>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</si>
  <si>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</si>
  <si>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</si>
  <si>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</si>
  <si>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</si>
  <si>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</si>
  <si>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</si>
  <si>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</si>
  <si>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</si>
  <si>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</si>
  <si>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</si>
  <si>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</si>
  <si>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</si>
  <si>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</si>
  <si>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</si>
  <si>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</si>
  <si>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</si>
  <si>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</si>
  <si>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</si>
  <si>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</si>
  <si>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</si>
  <si>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</si>
  <si>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</si>
  <si>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</si>
  <si>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</si>
  <si>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</si>
  <si>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</si>
  <si>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</si>
  <si>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</si>
  <si>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</si>
  <si>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</si>
  <si>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</si>
  <si>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</si>
  <si>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</si>
  <si>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</si>
  <si>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</si>
  <si>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</si>
  <si>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</si>
  <si>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</si>
  <si>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</si>
  <si>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</si>
  <si>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</si>
  <si>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</si>
  <si>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</si>
  <si>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</si>
  <si>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</si>
  <si>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</si>
  <si>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</si>
  <si>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</si>
  <si>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</si>
  <si>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</si>
  <si>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</si>
  <si>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</si>
  <si>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</si>
  <si>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</si>
  <si>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</si>
  <si>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</si>
  <si>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</si>
  <si>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</si>
  <si>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</si>
  <si>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</si>
  <si>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</si>
  <si>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</si>
  <si>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</si>
  <si>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</si>
  <si>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</si>
  <si>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</si>
  <si>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</si>
  <si>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</si>
  <si>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</si>
  <si>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</si>
  <si>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</si>
  <si>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</si>
  <si>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</si>
  <si>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</si>
  <si>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</si>
  <si>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</si>
  <si>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</si>
  <si>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</si>
  <si>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</si>
  <si>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</si>
  <si>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</si>
  <si>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</si>
  <si>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</si>
  <si>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</si>
  <si>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</si>
  <si>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</si>
  <si>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</si>
  <si>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</si>
  <si>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</si>
  <si>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</si>
  <si>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</si>
  <si>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</si>
  <si>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</si>
  <si>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</si>
  <si>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</si>
  <si>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</si>
  <si>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</si>
  <si>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</si>
  <si>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</si>
  <si>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</si>
  <si>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</si>
  <si>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</si>
  <si>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</si>
  <si>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</si>
  <si>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</si>
  <si>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</si>
  <si>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</si>
  <si>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</si>
  <si>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</si>
  <si>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</si>
  <si>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</si>
  <si>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</si>
  <si>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</si>
  <si>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</si>
  <si>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</si>
  <si>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</si>
  <si>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</si>
  <si>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</si>
  <si>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</si>
  <si>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</si>
  <si>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</si>
  <si>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</si>
  <si>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</si>
  <si>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</si>
  <si>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</si>
  <si>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</si>
  <si>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</si>
  <si>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</si>
  <si>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</si>
  <si>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</si>
  <si>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</si>
  <si>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</si>
  <si>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</si>
  <si>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</si>
  <si>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</si>
  <si>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</si>
  <si>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</si>
  <si>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</si>
  <si>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</si>
  <si>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</si>
  <si>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</si>
  <si>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</si>
  <si>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</si>
  <si>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</si>
  <si>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</si>
  <si>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</si>
  <si>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</si>
  <si>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</si>
  <si>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</si>
  <si>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</si>
  <si>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</si>
  <si>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</si>
  <si>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</si>
  <si>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</si>
  <si>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</si>
  <si>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</si>
  <si>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</si>
  <si>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</si>
  <si>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</si>
  <si>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</si>
  <si>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</si>
  <si>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</si>
  <si>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</si>
  <si>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</si>
  <si>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</si>
  <si>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</si>
  <si>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</si>
  <si>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</si>
  <si>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</si>
  <si>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</si>
  <si>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</si>
  <si>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</si>
  <si>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</si>
  <si>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</si>
  <si>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</si>
  <si>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</si>
  <si>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</si>
  <si>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</si>
  <si>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</si>
  <si>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</si>
  <si>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</si>
  <si>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</si>
  <si>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</si>
  <si>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</si>
  <si>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</si>
  <si>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</si>
  <si>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</si>
  <si>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</si>
  <si>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</si>
  <si>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</si>
  <si>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</si>
  <si>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</si>
  <si>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</si>
  <si>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</si>
  <si>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</si>
  <si>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</si>
  <si>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</si>
  <si>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</si>
  <si>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</si>
  <si>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</si>
  <si>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</si>
  <si>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</si>
  <si>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</si>
  <si>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</si>
  <si>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</si>
  <si>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</si>
  <si>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</si>
  <si>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</si>
  <si>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</si>
  <si>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</si>
  <si>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</si>
  <si>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</si>
  <si>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</si>
  <si>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</si>
  <si>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</si>
  <si>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</si>
  <si>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</si>
  <si>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</si>
  <si>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</si>
  <si>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</si>
  <si>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</si>
  <si>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</si>
  <si>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</si>
  <si>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</si>
  <si>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</si>
  <si>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</si>
  <si>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</si>
  <si>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</si>
  <si>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</si>
  <si>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</si>
  <si>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</si>
  <si>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</si>
  <si>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</si>
  <si>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</si>
  <si>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</si>
  <si>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</si>
  <si>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</si>
  <si>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</si>
  <si>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</si>
  <si>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</si>
  <si>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</si>
  <si>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</si>
  <si>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</si>
  <si>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</si>
  <si>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</si>
  <si>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</si>
  <si>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</si>
  <si>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</si>
  <si>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</si>
  <si>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</si>
  <si>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</si>
  <si>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</si>
  <si>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</si>
  <si>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</si>
  <si>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</si>
  <si>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</si>
  <si>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</si>
  <si>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</si>
  <si>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</si>
  <si>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</si>
  <si>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</si>
  <si>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</si>
  <si>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</si>
  <si>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</si>
  <si>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</si>
  <si>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</si>
  <si>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</si>
  <si>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</si>
  <si>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</si>
  <si>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</si>
  <si>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</si>
  <si>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</si>
  <si>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</si>
  <si>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</si>
  <si>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</si>
  <si>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</si>
  <si>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</si>
  <si>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</si>
  <si>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</si>
  <si>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</si>
  <si>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</si>
  <si>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</si>
  <si>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</si>
  <si>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</si>
  <si>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</si>
  <si>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</si>
  <si>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</si>
  <si>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</si>
  <si>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</si>
  <si>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</si>
  <si>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</si>
  <si>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</si>
  <si>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</si>
  <si>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</si>
  <si>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</si>
  <si>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</si>
  <si>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</si>
  <si>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</si>
  <si>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</si>
  <si>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</si>
  <si>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</si>
  <si>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</si>
  <si>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</si>
  <si>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</si>
  <si>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</si>
  <si>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</si>
  <si>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</si>
  <si>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</si>
  <si>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</si>
  <si>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</si>
  <si>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</si>
  <si>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</si>
  <si>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</si>
  <si>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</si>
  <si>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</si>
  <si>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</si>
  <si>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</si>
  <si>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</si>
  <si>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</si>
  <si>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</si>
  <si>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</si>
  <si>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</si>
  <si>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</si>
  <si>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</si>
  <si>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</si>
  <si>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</si>
  <si>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</si>
  <si>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</si>
  <si>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</si>
  <si>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</si>
  <si>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</si>
  <si>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</si>
  <si>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</si>
  <si>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</si>
  <si>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</si>
  <si>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</si>
  <si>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</si>
  <si>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</si>
  <si>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</si>
  <si>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</si>
  <si>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</si>
  <si>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</si>
  <si>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</si>
  <si>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</si>
  <si>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</si>
  <si>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</si>
  <si>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</si>
  <si>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</si>
  <si>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</si>
  <si>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</si>
  <si>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</si>
  <si>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</si>
  <si>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</si>
  <si>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</si>
  <si>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</si>
  <si>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</si>
  <si>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</si>
  <si>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</si>
  <si>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</si>
  <si>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</si>
  <si>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</si>
  <si>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</si>
  <si>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</si>
  <si>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</si>
  <si>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</si>
  <si>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</si>
  <si>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</si>
  <si>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</si>
  <si>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</si>
  <si>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</si>
  <si>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</si>
  <si>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</si>
  <si>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</si>
  <si>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</si>
  <si>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</si>
  <si>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</si>
  <si>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</si>
  <si>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</si>
  <si>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</si>
  <si>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</si>
  <si>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</si>
  <si>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</si>
  <si>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</si>
  <si>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</si>
  <si>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</si>
  <si>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</si>
  <si>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</si>
  <si>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</si>
  <si>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</si>
  <si>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</si>
  <si>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</si>
  <si>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</si>
  <si>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</si>
  <si>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</si>
  <si>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</si>
  <si>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</si>
  <si>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</si>
  <si>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</si>
  <si>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</si>
  <si>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</si>
  <si>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</si>
  <si>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</si>
  <si>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</si>
  <si>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</si>
  <si>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</si>
  <si>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</si>
  <si>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</si>
  <si>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</si>
  <si>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</si>
  <si>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</si>
  <si>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</si>
  <si>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</si>
  <si>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</si>
  <si>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</si>
  <si>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</si>
  <si>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</si>
  <si>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</si>
  <si>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</si>
  <si>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</si>
  <si>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</si>
  <si>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</si>
  <si>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</si>
  <si>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</si>
  <si>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</si>
  <si>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</si>
  <si>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</si>
  <si>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</si>
  <si>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</si>
  <si>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</si>
  <si>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</si>
  <si>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</si>
  <si>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</si>
  <si>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</si>
  <si>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</si>
  <si>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</si>
  <si>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</si>
  <si>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</si>
  <si>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</si>
  <si>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</si>
  <si>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</si>
  <si>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</si>
  <si>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</si>
  <si>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</si>
  <si>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</si>
  <si>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</si>
  <si>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</si>
  <si>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</si>
  <si>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</si>
  <si>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</si>
  <si>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</si>
  <si>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</si>
  <si>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</si>
  <si>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</si>
  <si>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</si>
  <si>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</si>
  <si>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</si>
  <si>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</si>
  <si>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</si>
  <si>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</si>
  <si>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</si>
  <si>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</si>
  <si>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</si>
  <si>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</si>
  <si>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</si>
  <si>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</si>
  <si>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</si>
  <si>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</si>
  <si>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</si>
  <si>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</si>
  <si>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</si>
  <si>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</si>
  <si>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</si>
  <si>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</si>
  <si>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</si>
  <si>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</si>
  <si>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</si>
  <si>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</si>
  <si>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</si>
  <si>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</si>
  <si>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</si>
  <si>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</si>
  <si>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</si>
  <si>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</si>
  <si>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</si>
  <si>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</si>
  <si>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</si>
  <si>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</si>
  <si>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</si>
  <si>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</si>
  <si>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</si>
  <si>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</si>
  <si>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</si>
  <si>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</si>
  <si>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</si>
  <si>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</si>
  <si>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</si>
  <si>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</si>
  <si>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</si>
  <si>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</si>
  <si>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</si>
  <si>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</si>
  <si>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</si>
  <si>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</si>
  <si>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</si>
  <si>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</si>
  <si>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</si>
  <si>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</si>
  <si>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</si>
  <si>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</si>
  <si>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</si>
  <si>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</si>
  <si>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</si>
  <si>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</si>
  <si>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</si>
  <si>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</si>
  <si>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</si>
  <si>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</si>
  <si>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</si>
  <si>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</si>
  <si>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</si>
  <si>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</si>
  <si>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</si>
  <si>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</si>
  <si>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</si>
  <si>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</si>
  <si>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</si>
  <si>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</si>
  <si>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</si>
  <si>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</si>
  <si>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</si>
  <si>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</si>
  <si>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</si>
  <si>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</si>
  <si>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</si>
  <si>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</si>
  <si>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</si>
  <si>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</si>
  <si>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</si>
  <si>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</si>
  <si>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</si>
  <si>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</si>
  <si>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</si>
  <si>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</si>
  <si>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</si>
  <si>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</si>
  <si>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</si>
  <si>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</si>
  <si>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</si>
  <si>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</si>
  <si>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</si>
  <si>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</si>
  <si>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</si>
  <si>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</si>
  <si>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</si>
  <si>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</si>
  <si>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</si>
  <si>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</si>
  <si>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</si>
  <si>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</si>
  <si>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</si>
  <si>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</si>
  <si>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</si>
  <si>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</si>
  <si>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</si>
  <si>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</si>
  <si>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</si>
  <si>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</si>
  <si>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</si>
  <si>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</si>
  <si>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</si>
  <si>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</si>
  <si>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</si>
  <si>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</si>
  <si>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</si>
  <si>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</si>
  <si>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</si>
  <si>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</si>
  <si>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</si>
  <si>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</si>
  <si>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</si>
  <si>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</si>
  <si>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</si>
  <si>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</si>
  <si>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</si>
  <si>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</si>
  <si>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</si>
  <si>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</si>
  <si>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</si>
  <si>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</si>
  <si>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</si>
  <si>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</si>
  <si>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</si>
  <si>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</si>
  <si>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</si>
  <si>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</si>
  <si>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</si>
  <si>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</si>
  <si>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</si>
  <si>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</si>
  <si>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</si>
  <si>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</si>
  <si>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</si>
  <si>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</si>
  <si>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</si>
  <si>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</si>
  <si>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</si>
  <si>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</si>
  <si>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</si>
  <si>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</si>
  <si>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</si>
  <si>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</si>
  <si>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</si>
  <si>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</si>
  <si>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</si>
  <si>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</si>
  <si>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</si>
  <si>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</si>
  <si>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</si>
  <si>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</si>
  <si>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</si>
  <si>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</si>
  <si>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</si>
  <si>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</si>
  <si>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</si>
  <si>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</si>
  <si>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</si>
  <si>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</si>
  <si>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</si>
  <si>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</si>
  <si>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</si>
  <si>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</si>
  <si>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</si>
  <si>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</si>
  <si>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</si>
  <si>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</si>
  <si>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</si>
  <si>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</si>
  <si>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</si>
  <si>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</si>
  <si>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</si>
  <si>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</si>
  <si>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</si>
  <si>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</si>
  <si>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</si>
  <si>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</si>
  <si>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</si>
  <si>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</si>
  <si>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</si>
  <si>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</si>
  <si>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</si>
  <si>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</si>
  <si>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</si>
  <si>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</si>
  <si>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</si>
  <si>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</si>
  <si>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</si>
  <si>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</si>
  <si>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</si>
  <si>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</si>
  <si>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</si>
  <si>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</si>
  <si>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</si>
  <si>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</si>
  <si>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</si>
  <si>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</si>
  <si>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</si>
  <si>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</si>
  <si>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</si>
  <si>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</si>
  <si>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</si>
  <si>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</si>
  <si>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</si>
  <si>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</si>
  <si>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</si>
  <si>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</si>
  <si>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</si>
  <si>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</si>
  <si>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</si>
  <si>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</si>
  <si>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</si>
  <si>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</si>
  <si>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</si>
  <si>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</si>
  <si>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</si>
  <si>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</si>
  <si>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</si>
  <si>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</si>
  <si>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</si>
  <si>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</si>
  <si>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</si>
  <si>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</si>
  <si>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</si>
  <si>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</si>
  <si>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</si>
  <si>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</si>
  <si>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</si>
  <si>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</si>
  <si>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</si>
  <si>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</si>
  <si>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</si>
  <si>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</si>
  <si>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</si>
  <si>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</si>
  <si>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</si>
  <si>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</si>
  <si>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</si>
  <si>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</si>
  <si>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</si>
  <si>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</si>
  <si>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</si>
  <si>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</si>
  <si>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</si>
  <si>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</si>
  <si>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</si>
  <si>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</si>
  <si>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</si>
  <si>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</si>
  <si>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</si>
  <si>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</si>
  <si>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</si>
  <si>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</si>
  <si>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</si>
  <si>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</si>
  <si>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</si>
  <si>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</si>
  <si>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</si>
  <si>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</si>
  <si>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</si>
  <si>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</si>
  <si>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</si>
  <si>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</si>
  <si>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</si>
  <si>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</si>
  <si>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</si>
  <si>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</si>
  <si>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</si>
  <si>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</si>
  <si>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</si>
  <si>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</si>
  <si>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</si>
  <si>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</si>
  <si>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</si>
  <si>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</si>
  <si>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</si>
  <si>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</si>
  <si>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</si>
  <si>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</si>
  <si>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</si>
  <si>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</si>
  <si>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</si>
  <si>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</si>
  <si>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</si>
  <si>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</si>
  <si>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</si>
  <si>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</si>
  <si>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</si>
  <si>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</si>
  <si>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</si>
  <si>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</si>
  <si>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</si>
  <si>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</si>
  <si>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</si>
  <si>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</si>
  <si>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</si>
  <si>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</si>
  <si>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</si>
  <si>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</si>
  <si>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</si>
  <si>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</si>
  <si>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</si>
  <si>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</si>
  <si>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</si>
  <si>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</si>
  <si>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</si>
  <si>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</si>
  <si>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</si>
  <si>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</si>
  <si>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</si>
  <si>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</si>
  <si>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</si>
  <si>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</si>
  <si>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</si>
  <si>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</si>
  <si>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</si>
  <si>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</si>
  <si>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</si>
  <si>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</si>
  <si>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</si>
  <si>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</si>
  <si>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</si>
  <si>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</si>
  <si>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</si>
  <si>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</si>
  <si>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</si>
  <si>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</si>
  <si>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</si>
  <si>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</si>
  <si>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</si>
  <si>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</si>
  <si>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</si>
  <si>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</si>
  <si>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</si>
  <si>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</si>
  <si>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</si>
  <si>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</si>
  <si>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</si>
  <si>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</si>
  <si>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</si>
  <si>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</si>
  <si>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</si>
  <si>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</si>
  <si>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</si>
  <si>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</si>
  <si>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</si>
  <si>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</si>
  <si>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</si>
  <si>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</si>
  <si>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</si>
  <si>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</si>
  <si>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</si>
  <si>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</si>
  <si>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</si>
  <si>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</si>
  <si>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</si>
  <si>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</si>
  <si>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</si>
  <si>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</si>
  <si>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</si>
  <si>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</si>
  <si>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</si>
  <si>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</si>
  <si>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</si>
  <si>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</si>
  <si>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</si>
  <si>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</si>
  <si>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</si>
  <si>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</si>
  <si>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</si>
  <si>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</si>
  <si>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</si>
  <si>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</si>
  <si>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</si>
  <si>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</si>
  <si>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</si>
  <si>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</si>
  <si>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</si>
  <si>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</si>
  <si>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</si>
  <si>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</si>
  <si>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</si>
  <si>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</si>
  <si>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</si>
  <si>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</si>
  <si>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</si>
  <si>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</si>
  <si>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</si>
  <si>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</si>
  <si>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</si>
  <si>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</si>
  <si>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</si>
  <si>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</si>
  <si>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</si>
  <si>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</si>
  <si>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</si>
  <si>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</si>
  <si>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</si>
  <si>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</si>
  <si>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</si>
  <si>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</si>
  <si>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</si>
  <si>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</si>
  <si>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</si>
  <si>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</si>
  <si>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</si>
  <si>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</si>
  <si>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</si>
  <si>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</si>
  <si>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</si>
  <si>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</si>
  <si>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</si>
  <si>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</si>
  <si>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</si>
  <si>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</si>
  <si>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</si>
  <si>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</si>
  <si>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</si>
  <si>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</si>
  <si>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</si>
  <si>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</si>
  <si>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</si>
  <si>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</si>
  <si>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</si>
  <si>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</si>
  <si>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</si>
  <si>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</si>
  <si>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</si>
  <si>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</si>
  <si>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</si>
  <si>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</si>
  <si>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</si>
  <si>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</si>
  <si>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</si>
  <si>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</si>
  <si>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</si>
  <si>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</si>
  <si>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</si>
  <si>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</si>
  <si>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</si>
  <si>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</si>
  <si>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</si>
  <si>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</si>
  <si>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</si>
  <si>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</si>
  <si>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</si>
  <si>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</si>
  <si>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</si>
  <si>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</si>
  <si>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</si>
  <si>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</si>
  <si>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</si>
  <si>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</si>
  <si>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</si>
  <si>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</si>
  <si>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</si>
  <si>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</si>
  <si>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</si>
  <si>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</si>
  <si>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</si>
  <si>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</si>
  <si>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</si>
  <si>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</si>
  <si>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</si>
  <si>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</si>
  <si>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</si>
  <si>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</si>
  <si>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</si>
  <si>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</si>
  <si>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</si>
  <si>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</si>
  <si>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</si>
  <si>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</si>
  <si>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</si>
  <si>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</si>
  <si>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</si>
  <si>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</si>
  <si>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</si>
  <si>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</si>
  <si>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</si>
  <si>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</si>
  <si>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</si>
  <si>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</si>
  <si>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</si>
  <si>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</si>
  <si>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</si>
  <si>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</si>
  <si>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</si>
  <si>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</si>
  <si>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</si>
  <si>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</si>
  <si>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</si>
  <si>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</si>
  <si>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</si>
  <si>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</si>
  <si>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</si>
  <si>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</si>
  <si>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</si>
  <si>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</si>
  <si>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</si>
  <si>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</si>
  <si>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</si>
  <si>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</si>
  <si>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</si>
  <si>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</si>
  <si>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</si>
  <si>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</si>
  <si>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</si>
  <si>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</si>
  <si>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</si>
  <si>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</si>
  <si>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</si>
  <si>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</si>
  <si>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</si>
  <si>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</si>
  <si>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</si>
  <si>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</si>
  <si>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</si>
  <si>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</si>
  <si>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</si>
  <si>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</si>
  <si>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</si>
  <si>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</si>
  <si>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</si>
  <si>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</si>
  <si>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</si>
  <si>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</si>
  <si>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</si>
  <si>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</si>
  <si>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</si>
  <si>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</si>
  <si>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</si>
  <si>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</si>
  <si>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</si>
  <si>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</si>
  <si>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</si>
  <si>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</si>
  <si>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</si>
  <si>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</si>
  <si>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</si>
  <si>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</si>
  <si>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</si>
  <si>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</si>
  <si>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</si>
  <si>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</si>
  <si>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</si>
  <si>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</si>
  <si>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</si>
  <si>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</si>
  <si>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</si>
  <si>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</si>
  <si>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</si>
  <si>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</si>
  <si>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</si>
  <si>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</si>
  <si>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</si>
  <si>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</si>
  <si>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</si>
  <si>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</si>
  <si>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</si>
  <si>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</si>
  <si>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</si>
  <si>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</si>
  <si>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</si>
  <si>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</si>
  <si>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</si>
  <si>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</si>
  <si>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</si>
  <si>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</si>
  <si>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</si>
  <si>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</si>
  <si>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</si>
  <si>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</si>
  <si>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</si>
  <si>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</si>
  <si>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</si>
  <si>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</si>
  <si>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</si>
  <si>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</si>
  <si>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</si>
  <si>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</si>
  <si>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</si>
  <si>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</si>
  <si>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</si>
  <si>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</si>
  <si>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</si>
  <si>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</si>
  <si>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</si>
  <si>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</si>
  <si>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</si>
  <si>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</si>
  <si>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</si>
  <si>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</si>
  <si>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</si>
  <si>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</si>
  <si>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</si>
  <si>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</si>
  <si>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</si>
  <si>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</si>
  <si>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</si>
  <si>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</si>
  <si>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</si>
  <si>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</si>
  <si>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</si>
  <si>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</si>
  <si>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</si>
  <si>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</si>
  <si>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</si>
  <si>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</si>
  <si>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</si>
  <si>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</si>
  <si>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</si>
  <si>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</si>
  <si>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</si>
  <si>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</si>
  <si>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</si>
  <si>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</si>
  <si>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</si>
  <si>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</si>
  <si>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</si>
  <si>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</si>
  <si>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</si>
  <si>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</si>
  <si>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</si>
  <si>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</si>
  <si>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</si>
  <si>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</si>
  <si>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</si>
  <si>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</si>
  <si>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</si>
  <si>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</si>
  <si>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</si>
  <si>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</si>
  <si>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</si>
  <si>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</si>
  <si>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</si>
  <si>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</si>
  <si>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</si>
  <si>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</si>
  <si>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</si>
  <si>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</si>
  <si>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</si>
  <si>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</si>
  <si>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</si>
  <si>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</si>
  <si>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</si>
  <si>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</si>
  <si>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</si>
  <si>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</si>
  <si>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</si>
  <si>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</si>
  <si>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</si>
  <si>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</si>
  <si>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</si>
  <si>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</si>
  <si>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</si>
  <si>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</si>
  <si>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</si>
  <si>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</si>
  <si>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</si>
  <si>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</si>
  <si>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</si>
  <si>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</si>
  <si>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</si>
  <si>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</si>
  <si>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</si>
  <si>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</si>
  <si>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</si>
  <si>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</si>
  <si>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</si>
  <si>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</si>
  <si>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</si>
  <si>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</si>
  <si>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</si>
  <si>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</si>
  <si>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</si>
  <si>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</si>
  <si>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</si>
  <si>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</si>
  <si>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</si>
  <si>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</si>
  <si>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</si>
  <si>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</si>
  <si>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</si>
  <si>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</si>
  <si>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</si>
  <si>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</si>
  <si>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</si>
  <si>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</si>
  <si>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</si>
  <si>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</si>
  <si>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</si>
  <si>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</si>
  <si>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</si>
  <si>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</si>
  <si>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</si>
  <si>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</si>
  <si>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</si>
  <si>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</si>
  <si>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</si>
  <si>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</si>
  <si>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</si>
  <si>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</si>
  <si>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</si>
  <si>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</si>
  <si>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</si>
  <si>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</si>
  <si>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</si>
  <si>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</si>
  <si>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</si>
  <si>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</si>
  <si>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</si>
  <si>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</si>
  <si>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</si>
  <si>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</si>
  <si>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</si>
  <si>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</si>
  <si>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</si>
  <si>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</si>
  <si>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</si>
  <si>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</si>
  <si>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</si>
  <si>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</si>
  <si>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</si>
  <si>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</si>
  <si>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</si>
  <si>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</si>
  <si>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</si>
  <si>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</si>
  <si>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</si>
  <si>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</si>
  <si>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</si>
  <si>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</si>
  <si>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</si>
  <si>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</si>
  <si>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</si>
  <si>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</si>
  <si>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</si>
  <si>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</si>
  <si>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</si>
  <si>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</si>
  <si>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</si>
  <si>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</si>
  <si>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</si>
  <si>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</si>
  <si>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</si>
  <si>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</si>
  <si>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</si>
  <si>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</si>
  <si>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</si>
  <si>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</si>
  <si>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</si>
  <si>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</si>
  <si>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</si>
  <si>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</si>
  <si>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</si>
  <si>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</si>
  <si>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</si>
  <si>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</si>
  <si>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</si>
  <si>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</si>
  <si>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</si>
  <si>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</si>
  <si>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</si>
  <si>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</si>
  <si>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</si>
  <si>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</si>
  <si>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</si>
  <si>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</si>
  <si>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</si>
  <si>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</si>
  <si>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</si>
  <si>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</si>
  <si>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</si>
  <si>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</si>
  <si>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</si>
  <si>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</si>
  <si>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</si>
  <si>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</si>
  <si>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</si>
  <si>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</si>
  <si>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</si>
  <si>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</si>
  <si>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</si>
  <si>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</si>
  <si>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</si>
  <si>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</si>
  <si>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</si>
  <si>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</si>
  <si>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</si>
  <si>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</si>
  <si>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</si>
  <si>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</si>
  <si>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</si>
  <si>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</si>
  <si>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</si>
  <si>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</si>
  <si>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</si>
  <si>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</si>
  <si>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</si>
  <si>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</si>
  <si>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</si>
  <si>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</si>
  <si>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</si>
  <si>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</si>
  <si>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</si>
  <si>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</si>
  <si>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</si>
  <si>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</si>
  <si>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</si>
  <si>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</si>
  <si>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</si>
  <si>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</si>
  <si>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</si>
  <si>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</si>
  <si>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</si>
  <si>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</si>
  <si>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</si>
  <si>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</si>
  <si>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</si>
  <si>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</si>
  <si>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</si>
  <si>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</si>
  <si>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</si>
  <si>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</si>
  <si>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</si>
  <si>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</si>
  <si>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</si>
  <si>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</si>
  <si>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</si>
  <si>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</si>
  <si>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</si>
  <si>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</si>
  <si>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</si>
  <si>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</si>
  <si>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</si>
  <si>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</si>
  <si>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</si>
  <si>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</si>
  <si>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</si>
  <si>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</si>
  <si>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</si>
  <si>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</si>
  <si>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</si>
  <si>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</si>
  <si>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</si>
  <si>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</si>
  <si>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</si>
  <si>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</si>
  <si>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</si>
  <si>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</si>
  <si>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</si>
  <si>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</si>
  <si>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</si>
  <si>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</si>
  <si>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</si>
  <si>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</si>
  <si>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</si>
  <si>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</si>
  <si>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</si>
  <si>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</si>
  <si>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</si>
  <si>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</si>
  <si>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</si>
  <si>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</si>
  <si>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</si>
  <si>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</si>
  <si>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</si>
  <si>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</si>
  <si>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</si>
  <si>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</si>
  <si>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</si>
  <si>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</si>
  <si>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</si>
  <si>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</si>
  <si>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</si>
  <si>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</si>
  <si>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</si>
  <si>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</si>
  <si>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</si>
  <si>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</si>
  <si>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</si>
  <si>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</si>
  <si>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</si>
  <si>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</si>
  <si>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</si>
  <si>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</si>
  <si>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</si>
  <si>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</si>
  <si>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</si>
  <si>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</si>
  <si>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</si>
  <si>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</si>
  <si>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</si>
  <si>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</si>
  <si>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</si>
  <si>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</si>
  <si>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</si>
  <si>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</si>
  <si>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</si>
  <si>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</si>
  <si>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</si>
  <si>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</si>
  <si>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</si>
  <si>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</si>
  <si>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</si>
  <si>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</si>
  <si>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</si>
  <si>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</si>
  <si>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</si>
  <si>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</si>
  <si>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</si>
  <si>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</si>
  <si>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</si>
  <si>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</si>
  <si>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</si>
  <si>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</si>
  <si>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</si>
  <si>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</si>
  <si>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</si>
  <si>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</si>
  <si>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</si>
  <si>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</si>
  <si>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</si>
  <si>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</si>
  <si>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</si>
  <si>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</si>
  <si>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</si>
  <si>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</si>
  <si>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</si>
  <si>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</si>
  <si>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</si>
  <si>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</si>
  <si>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</si>
  <si>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</si>
  <si>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</si>
  <si>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</si>
  <si>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</si>
  <si>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</si>
  <si>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</si>
  <si>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</si>
  <si>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</si>
  <si>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</si>
  <si>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</si>
  <si>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</si>
  <si>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</si>
  <si>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</si>
  <si>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</si>
  <si>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</si>
  <si>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</si>
  <si>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</si>
  <si>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</si>
  <si>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</si>
  <si>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</si>
  <si>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</si>
  <si>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</si>
  <si>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</si>
  <si>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</si>
  <si>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</si>
  <si>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</si>
  <si>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</si>
  <si>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</si>
  <si>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</si>
  <si>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</si>
  <si>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</si>
  <si>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</si>
  <si>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</si>
  <si>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</si>
  <si>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</si>
  <si>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</si>
  <si>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</si>
  <si>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</si>
  <si>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</si>
  <si>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</si>
  <si>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</si>
  <si>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</si>
  <si>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</si>
  <si>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</si>
  <si>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</si>
  <si>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</si>
  <si>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</si>
  <si>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</si>
  <si>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</si>
  <si>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</si>
  <si>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</si>
  <si>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</si>
  <si>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</si>
  <si>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</si>
  <si>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</si>
  <si>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</si>
  <si>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</si>
  <si>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</si>
  <si>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</si>
  <si>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</si>
  <si>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</si>
  <si>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</si>
  <si>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</si>
  <si>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</si>
  <si>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</si>
  <si>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</si>
  <si>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</si>
  <si>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</si>
  <si>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</si>
  <si>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</si>
  <si>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</si>
  <si>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</si>
  <si>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</si>
  <si>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</si>
  <si>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</si>
  <si>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</si>
  <si>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</si>
  <si>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</si>
  <si>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</si>
  <si>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</si>
  <si>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</si>
  <si>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</si>
  <si>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</si>
  <si>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</si>
  <si>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</si>
  <si>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</si>
  <si>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</si>
  <si>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</si>
  <si>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</si>
  <si>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</si>
  <si>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</si>
  <si>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</si>
  <si>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</si>
  <si>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</si>
  <si>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</si>
  <si>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</si>
  <si>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</si>
  <si>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</si>
  <si>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</si>
  <si>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</si>
  <si>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</si>
  <si>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</si>
  <si>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</si>
  <si>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</si>
  <si>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</si>
  <si>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</si>
  <si>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</si>
  <si>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</si>
  <si>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</si>
  <si>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</si>
  <si>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</si>
  <si>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</si>
  <si>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</si>
  <si>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</si>
  <si>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</si>
  <si>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</si>
  <si>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</si>
  <si>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</si>
  <si>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</si>
  <si>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</si>
  <si>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</si>
  <si>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</si>
  <si>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</si>
  <si>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</si>
  <si>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</si>
  <si>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</si>
  <si>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</si>
  <si>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</si>
  <si>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</si>
  <si>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</si>
  <si>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</si>
  <si>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</si>
  <si>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</si>
  <si>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</si>
  <si>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</si>
  <si>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</si>
  <si>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</si>
  <si>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</si>
  <si>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</si>
  <si>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</si>
  <si>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</si>
  <si>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</si>
  <si>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</si>
  <si>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</si>
  <si>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</si>
  <si>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</si>
  <si>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</si>
  <si>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</si>
  <si>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</si>
  <si>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</si>
  <si>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</si>
  <si>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</si>
  <si>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</si>
  <si>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</si>
  <si>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</si>
  <si>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</si>
  <si>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</si>
  <si>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</si>
  <si>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</si>
  <si>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</si>
  <si>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</si>
  <si>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</si>
  <si>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</si>
  <si>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</si>
  <si>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</si>
  <si>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</si>
  <si>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</si>
  <si>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</si>
  <si>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</si>
  <si>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</si>
  <si>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</si>
  <si>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</si>
  <si>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</si>
  <si>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</si>
  <si>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</si>
  <si>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</si>
  <si>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</si>
  <si>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</si>
  <si>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</si>
  <si>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</si>
  <si>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</si>
  <si>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</si>
  <si>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</si>
  <si>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</si>
  <si>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</si>
  <si>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</si>
  <si>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</si>
  <si>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</si>
  <si>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</si>
  <si>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</si>
  <si>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</si>
  <si>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</si>
  <si>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</si>
  <si>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</si>
  <si>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</si>
  <si>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</si>
  <si>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</si>
  <si>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</si>
  <si>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</si>
  <si>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</si>
  <si>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</si>
  <si>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</si>
  <si>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</si>
  <si>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</si>
  <si>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</si>
  <si>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</si>
  <si>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</si>
  <si>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</si>
  <si>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</si>
  <si>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</si>
  <si>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</si>
  <si>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</si>
  <si>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</si>
  <si>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</si>
  <si>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</si>
  <si>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</si>
  <si>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</si>
  <si>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</si>
  <si>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</si>
  <si>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</si>
  <si>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</si>
  <si>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</si>
  <si>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</si>
  <si>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</si>
  <si>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</si>
  <si>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</si>
  <si>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</si>
  <si>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</si>
  <si>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</si>
  <si>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</si>
  <si>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</si>
  <si>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</si>
  <si>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</si>
  <si>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</si>
  <si>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</si>
  <si>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</si>
  <si>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</si>
  <si>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</si>
  <si>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</si>
  <si>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</si>
  <si>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</si>
  <si>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</si>
  <si>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</si>
  <si>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</si>
  <si>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</si>
  <si>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</si>
  <si>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</si>
  <si>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</si>
  <si>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</si>
  <si>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</si>
  <si>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</si>
  <si>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</si>
  <si>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</si>
  <si>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</si>
  <si>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</si>
  <si>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</si>
  <si>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</si>
  <si>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</si>
  <si>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</si>
  <si>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</si>
  <si>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</si>
  <si>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</si>
  <si>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</si>
  <si>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</si>
  <si>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</si>
  <si>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</si>
  <si>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</si>
  <si>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</si>
  <si>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</si>
  <si>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</si>
  <si>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</si>
  <si>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</si>
  <si>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</si>
  <si>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</si>
  <si>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</si>
  <si>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</si>
  <si>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</si>
  <si>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</si>
  <si>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</si>
  <si>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</si>
  <si>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</si>
  <si>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</si>
  <si>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</si>
  <si>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</si>
  <si>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</si>
  <si>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</si>
  <si>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</si>
  <si>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</si>
  <si>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</si>
  <si>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</si>
  <si>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</si>
  <si>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</si>
  <si>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</si>
  <si>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</si>
  <si>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</si>
  <si>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</si>
  <si>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</si>
  <si>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</si>
  <si>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</si>
  <si>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</si>
  <si>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</si>
  <si>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</si>
  <si>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</si>
  <si>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</si>
  <si>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</si>
  <si>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</si>
  <si>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</si>
  <si>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</si>
  <si>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</si>
  <si>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</si>
  <si>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</si>
  <si>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</si>
  <si>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</si>
  <si>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</si>
  <si>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</si>
  <si>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</si>
  <si>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</si>
  <si>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</si>
  <si>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</si>
  <si>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</si>
  <si>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</si>
  <si>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</si>
  <si>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</si>
  <si>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</si>
  <si>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</si>
  <si>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</si>
  <si>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</si>
  <si>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</si>
  <si>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</si>
  <si>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</si>
  <si>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</si>
  <si>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</si>
  <si>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</si>
  <si>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</si>
  <si>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</si>
  <si>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</si>
  <si>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</si>
  <si>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</si>
  <si>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</si>
  <si>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</si>
  <si>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</si>
  <si>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</si>
  <si>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</si>
  <si>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</si>
  <si>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</si>
  <si>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</si>
  <si>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</si>
  <si>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</si>
  <si>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</si>
  <si>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</si>
  <si>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</si>
  <si>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</si>
  <si>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</si>
  <si>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</si>
  <si>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</si>
  <si>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</si>
  <si>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</si>
  <si>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</si>
  <si>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</si>
  <si>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</si>
  <si>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</si>
  <si>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</si>
  <si>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</si>
  <si>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</si>
  <si>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</si>
  <si>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</si>
  <si>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</si>
  <si>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</si>
  <si>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</si>
  <si>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</si>
  <si>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</si>
  <si>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</si>
  <si>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</si>
  <si>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</si>
  <si>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</si>
  <si>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</si>
  <si>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</si>
  <si>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</si>
  <si>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</si>
  <si>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</si>
  <si>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</si>
  <si>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</si>
  <si>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</si>
  <si>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</si>
  <si>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</si>
  <si>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</si>
  <si>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</si>
  <si>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</si>
  <si>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</si>
  <si>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</si>
  <si>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</si>
  <si>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</si>
  <si>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</si>
  <si>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</si>
  <si>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</si>
  <si>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</si>
  <si>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</si>
  <si>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</si>
  <si>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</si>
  <si>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</si>
  <si>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</si>
  <si>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</si>
  <si>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</si>
  <si>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</si>
  <si>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</si>
  <si>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</si>
  <si>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</si>
  <si>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</si>
  <si>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</si>
  <si>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</si>
  <si>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</si>
  <si>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</si>
  <si>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</si>
  <si>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</si>
  <si>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</si>
  <si>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</si>
  <si>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</si>
  <si>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</si>
  <si>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</si>
  <si>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</si>
  <si>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</si>
  <si>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</si>
  <si>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</si>
  <si>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</si>
  <si>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</si>
  <si>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</si>
  <si>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</si>
  <si>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</si>
  <si>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</si>
  <si>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</si>
  <si>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</si>
  <si>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</si>
  <si>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</si>
  <si>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</si>
  <si>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</si>
  <si>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</si>
  <si>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</si>
  <si>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</si>
  <si>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</si>
  <si>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</si>
  <si>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</si>
  <si>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</si>
  <si>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</si>
  <si>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</si>
  <si>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</si>
  <si>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</si>
  <si>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</si>
  <si>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</si>
  <si>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</si>
  <si>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</si>
  <si>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</si>
  <si>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</si>
  <si>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</si>
  <si>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</si>
  <si>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</si>
  <si>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</si>
  <si>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</si>
  <si>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</si>
  <si>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</si>
  <si>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</si>
  <si>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</si>
  <si>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</si>
  <si>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</si>
  <si>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</si>
  <si>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</si>
  <si>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</si>
  <si>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</si>
  <si>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</si>
  <si>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</si>
  <si>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</si>
  <si>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</si>
  <si>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</si>
  <si>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</si>
  <si>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</si>
  <si>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</si>
  <si>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</si>
  <si>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</si>
  <si>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</si>
  <si>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</si>
  <si>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</si>
  <si>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</si>
  <si>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</si>
  <si>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</si>
  <si>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</si>
  <si>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</si>
  <si>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</si>
  <si>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</si>
  <si>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</si>
  <si>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</si>
  <si>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</si>
  <si>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</si>
  <si>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</si>
  <si>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</si>
  <si>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</si>
  <si>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</si>
  <si>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</si>
  <si>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</si>
  <si>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</si>
  <si>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</si>
  <si>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</si>
  <si>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</si>
  <si>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</si>
  <si>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</si>
  <si>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</si>
  <si>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</si>
  <si>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</si>
  <si>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</si>
  <si>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</si>
  <si>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</si>
  <si>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</si>
  <si>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</si>
  <si>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</si>
  <si>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</si>
  <si>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</si>
  <si>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</si>
  <si>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</si>
  <si>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</si>
  <si>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</si>
  <si>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</si>
  <si>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</si>
  <si>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</si>
  <si>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</si>
  <si>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</si>
  <si>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</si>
  <si>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</si>
  <si>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</si>
  <si>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</si>
  <si>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</si>
  <si>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</si>
  <si>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</si>
  <si>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</si>
  <si>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</si>
  <si>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</si>
  <si>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</si>
  <si>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</si>
  <si>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</si>
  <si>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</si>
  <si>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</si>
  <si>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</si>
  <si>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</si>
  <si>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</si>
  <si>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</si>
  <si>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</si>
  <si>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</si>
  <si>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</si>
  <si>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</si>
  <si>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</si>
  <si>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</si>
  <si>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</si>
  <si>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</si>
  <si>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</si>
  <si>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</si>
  <si>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</si>
  <si>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</si>
  <si>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</si>
  <si>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</si>
  <si>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</si>
  <si>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</si>
  <si>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</si>
  <si>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</si>
  <si>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</si>
  <si>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</si>
  <si>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</si>
  <si>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</si>
  <si>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</si>
  <si>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</si>
  <si>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</si>
  <si>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</si>
  <si>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</si>
  <si>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</si>
  <si>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</si>
  <si>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</si>
  <si>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</si>
  <si>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</si>
  <si>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</si>
  <si>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</si>
  <si>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</si>
  <si>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</si>
  <si>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</si>
  <si>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</si>
  <si>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</si>
  <si>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</si>
  <si>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</si>
  <si>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</si>
  <si>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</si>
  <si>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</si>
  <si>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</si>
  <si>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</si>
  <si>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</si>
  <si>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</si>
  <si>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</si>
  <si>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</si>
  <si>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</si>
  <si>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</si>
  <si>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</si>
  <si>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</si>
  <si>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</si>
  <si>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</si>
  <si>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</si>
  <si>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</si>
  <si>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</si>
  <si>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</si>
  <si>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</si>
  <si>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</si>
  <si>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</si>
  <si>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</si>
  <si>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</si>
  <si>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</si>
  <si>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</si>
  <si>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</si>
  <si>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</si>
  <si>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</si>
  <si>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</si>
  <si>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</si>
  <si>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</si>
  <si>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</si>
  <si>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</si>
  <si>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</si>
  <si>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</si>
  <si>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</si>
  <si>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</si>
  <si>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</si>
  <si>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</si>
  <si>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</si>
  <si>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</si>
  <si>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</si>
  <si>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</si>
  <si>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</si>
  <si>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</si>
  <si>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</si>
  <si>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</si>
  <si>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</si>
  <si>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</si>
  <si>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</si>
  <si>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</si>
  <si>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</si>
  <si>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</si>
  <si>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</si>
  <si>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</si>
  <si>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</si>
  <si>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</si>
  <si>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</si>
  <si>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</si>
  <si>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</si>
  <si>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</si>
  <si>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</si>
  <si>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</si>
  <si>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</si>
  <si>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</si>
  <si>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</si>
  <si>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</si>
  <si>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</si>
  <si>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</si>
  <si>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</si>
  <si>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</si>
  <si>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</si>
  <si>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</si>
  <si>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</si>
  <si>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</si>
  <si>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</si>
  <si>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</si>
  <si>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</si>
  <si>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</si>
  <si>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</si>
  <si>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</si>
  <si>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</si>
  <si>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</si>
  <si>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</si>
  <si>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</si>
  <si>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</si>
  <si>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</si>
  <si>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</si>
  <si>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</si>
  <si>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</si>
  <si>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</si>
  <si>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</si>
  <si>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</si>
  <si>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</si>
  <si>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</si>
  <si>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</si>
  <si>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</si>
  <si>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</si>
  <si>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</si>
  <si>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</si>
  <si>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</si>
  <si>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</si>
  <si>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</si>
  <si>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</si>
  <si>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</si>
  <si>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</si>
  <si>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</si>
  <si>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</si>
  <si>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</si>
  <si>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</si>
  <si>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</si>
  <si>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</si>
  <si>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</si>
  <si>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</si>
  <si>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</si>
  <si>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</si>
  <si>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</si>
  <si>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</si>
  <si>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</si>
  <si>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</si>
  <si>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</si>
  <si>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</si>
  <si>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</si>
  <si>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</si>
  <si>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</si>
  <si>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</si>
  <si>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</si>
  <si>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</si>
  <si>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</si>
  <si>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</si>
  <si>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</si>
  <si>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</si>
  <si>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</si>
  <si>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</si>
  <si>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</si>
  <si>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</si>
  <si>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</si>
  <si>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</si>
  <si>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</si>
  <si>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</si>
  <si>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</si>
  <si>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</si>
  <si>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</si>
  <si>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</si>
  <si>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</si>
  <si>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</si>
  <si>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</si>
  <si>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</si>
  <si>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</si>
  <si>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</si>
  <si>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</si>
  <si>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</si>
  <si>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</si>
  <si>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</si>
  <si>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</si>
  <si>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</si>
  <si>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</si>
  <si>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</si>
  <si>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</si>
  <si>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</si>
  <si>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</si>
  <si>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</si>
  <si>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</si>
  <si>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</si>
  <si>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</si>
  <si>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</si>
  <si>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</si>
  <si>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</si>
  <si>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</si>
  <si>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</si>
  <si>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</si>
  <si>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</si>
  <si>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</si>
  <si>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</si>
  <si>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</si>
  <si>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</si>
  <si>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</si>
  <si>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</si>
  <si>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</si>
  <si>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</si>
  <si>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</si>
  <si>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</si>
  <si>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</si>
  <si>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</si>
  <si>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</si>
  <si>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</si>
  <si>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</si>
  <si>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</si>
  <si>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</si>
  <si>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</si>
  <si>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</si>
  <si>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</si>
  <si>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</si>
  <si>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</si>
  <si>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</si>
  <si>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</si>
  <si>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</si>
  <si>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</si>
  <si>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</si>
  <si>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</si>
  <si>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</si>
  <si>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</si>
  <si>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</si>
  <si>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</si>
  <si>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</si>
  <si>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</si>
  <si>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</si>
  <si>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</si>
  <si>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</si>
  <si>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</si>
  <si>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</si>
  <si>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</si>
  <si>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</si>
  <si>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</si>
  <si>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</si>
  <si>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</si>
  <si>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</si>
  <si>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</si>
  <si>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</si>
  <si>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</si>
  <si>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</si>
  <si>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</si>
  <si>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</si>
  <si>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</si>
  <si>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</si>
  <si>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</si>
  <si>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</si>
  <si>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</si>
  <si>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</si>
  <si>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</si>
  <si>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</si>
  <si>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</si>
  <si>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</si>
  <si>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</si>
  <si>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</si>
  <si>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</si>
  <si>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</si>
  <si>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</si>
  <si>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</si>
  <si>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</si>
  <si>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</si>
  <si>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</si>
  <si>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</si>
  <si>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</si>
  <si>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</si>
  <si>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</si>
  <si>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</si>
  <si>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</si>
  <si>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</si>
  <si>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</si>
  <si>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</si>
  <si>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</si>
  <si>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</si>
  <si>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</si>
  <si>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</si>
  <si>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</si>
  <si>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</si>
  <si>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</si>
  <si>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</si>
  <si>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</si>
  <si>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</si>
  <si>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</si>
  <si>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</si>
  <si>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</si>
  <si>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</si>
  <si>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</si>
  <si>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</si>
  <si>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</si>
  <si>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</si>
  <si>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</si>
  <si>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</si>
  <si>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</si>
  <si>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</si>
  <si>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</si>
  <si>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</si>
  <si>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</si>
  <si>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</si>
  <si>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</si>
  <si>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</si>
  <si>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</si>
  <si>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</si>
  <si>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</si>
  <si>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</si>
  <si>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</si>
  <si>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</si>
  <si>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</si>
  <si>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</si>
  <si>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</si>
  <si>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</si>
  <si>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</si>
  <si>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</si>
  <si>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</si>
  <si>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</si>
  <si>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</si>
  <si>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</si>
  <si>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</si>
  <si>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</si>
  <si>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</si>
  <si>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</si>
  <si>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</si>
  <si>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</si>
  <si>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</si>
  <si>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</si>
  <si>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</si>
  <si>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</si>
  <si>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</si>
  <si>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</si>
  <si>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</si>
  <si>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</si>
  <si>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</si>
  <si>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</si>
  <si>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</si>
  <si>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</si>
  <si>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</si>
  <si>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</si>
  <si>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</si>
  <si>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</si>
  <si>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</si>
  <si>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</si>
  <si>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</si>
  <si>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</si>
  <si>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</si>
  <si>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</si>
  <si>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</si>
  <si>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</si>
  <si>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</si>
  <si>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</si>
  <si>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</si>
  <si>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</si>
  <si>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</si>
  <si>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</si>
  <si>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</si>
  <si>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</si>
  <si>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</si>
  <si>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</si>
  <si>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</si>
  <si>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</si>
  <si>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</si>
  <si>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</si>
  <si>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</si>
  <si>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</si>
  <si>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</si>
  <si>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</si>
  <si>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</si>
  <si>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</si>
  <si>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</si>
  <si>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</si>
  <si>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</si>
  <si>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</si>
  <si>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</si>
  <si>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</si>
  <si>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</si>
  <si>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</si>
  <si>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</si>
  <si>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</si>
  <si>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</si>
  <si>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</si>
  <si>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</si>
  <si>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</si>
  <si>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</si>
  <si>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</si>
  <si>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</si>
  <si>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</si>
  <si>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</si>
  <si>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</si>
  <si>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</si>
  <si>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</si>
  <si>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</si>
  <si>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</si>
  <si>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</si>
  <si>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</si>
  <si>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</si>
  <si>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</si>
  <si>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</si>
  <si>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</si>
  <si>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</si>
  <si>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</si>
  <si>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</si>
  <si>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</si>
  <si>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</si>
  <si>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</si>
  <si>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</si>
  <si>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</si>
  <si>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</si>
  <si>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</si>
  <si>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</si>
  <si>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</si>
  <si>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</si>
  <si>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</si>
  <si>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</si>
  <si>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</si>
  <si>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</si>
  <si>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</si>
  <si>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</si>
  <si>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</si>
  <si>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</si>
  <si>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</si>
  <si>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</si>
  <si>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</si>
  <si>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</si>
  <si>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</si>
  <si>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</si>
  <si>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</si>
  <si>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</si>
  <si>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</si>
  <si>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</si>
  <si>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</si>
  <si>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</si>
  <si>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</si>
  <si>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</si>
  <si>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</si>
  <si>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</si>
  <si>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</si>
  <si>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</si>
  <si>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</si>
  <si>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</si>
  <si>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</si>
  <si>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</si>
  <si>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</si>
  <si>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</si>
  <si>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</si>
  <si>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</si>
  <si>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</si>
  <si>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</si>
  <si>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</si>
  <si>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</si>
  <si>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</si>
  <si>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</si>
  <si>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</si>
  <si>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</si>
  <si>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</si>
  <si>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</si>
  <si>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</si>
  <si>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</si>
  <si>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</si>
  <si>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</si>
  <si>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</si>
  <si>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</si>
  <si>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</si>
  <si>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</si>
  <si>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</si>
  <si>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</si>
  <si>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</si>
  <si>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</si>
  <si>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</si>
  <si>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</si>
  <si>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</si>
  <si>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</si>
  <si>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</si>
  <si>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</si>
  <si>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</si>
  <si>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</si>
  <si>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</si>
  <si>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</si>
  <si>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</si>
  <si>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</si>
  <si>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</si>
  <si>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</si>
  <si>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</si>
  <si>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</si>
  <si>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</si>
  <si>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</si>
  <si>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</si>
  <si>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</si>
  <si>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</si>
  <si>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</si>
  <si>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</si>
  <si>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</si>
  <si>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</si>
  <si>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</si>
  <si>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</si>
  <si>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</si>
  <si>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</si>
  <si>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</si>
  <si>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</si>
  <si>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</si>
  <si>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</si>
  <si>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</si>
  <si>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</si>
  <si>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</si>
  <si>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</si>
  <si>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</si>
  <si>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</si>
  <si>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</si>
  <si>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</si>
  <si>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</si>
  <si>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</si>
  <si>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</si>
  <si>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</si>
  <si>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</si>
  <si>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</si>
  <si>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</si>
  <si>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</si>
  <si>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</si>
  <si>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</si>
  <si>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</si>
  <si>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</si>
  <si>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</si>
  <si>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</si>
  <si>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</si>
  <si>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</si>
  <si>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</si>
  <si>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</si>
  <si>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</si>
  <si>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</si>
  <si>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</si>
  <si>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</si>
  <si>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</si>
  <si>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</si>
  <si>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</si>
  <si>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</si>
  <si>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</si>
  <si>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</si>
  <si>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</si>
  <si>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</si>
  <si>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</si>
  <si>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</si>
  <si>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</si>
  <si>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</si>
  <si>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</si>
  <si>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</si>
  <si>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</si>
  <si>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</si>
  <si>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</si>
  <si>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</si>
  <si>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</si>
  <si>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</si>
  <si>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</si>
  <si>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</si>
  <si>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</si>
  <si>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</si>
  <si>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</si>
  <si>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</si>
  <si>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</si>
  <si>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</si>
  <si>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</si>
  <si>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</si>
  <si>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</si>
  <si>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</si>
  <si>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</si>
  <si>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</si>
  <si>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</si>
  <si>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</si>
  <si>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</si>
  <si>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</si>
  <si>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</si>
  <si>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</si>
  <si>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</si>
  <si>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</si>
  <si>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</si>
  <si>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</si>
  <si>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</si>
  <si>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</si>
  <si>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</si>
  <si>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</si>
  <si>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</si>
  <si>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</si>
  <si>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</si>
  <si>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</si>
  <si>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</si>
  <si>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</si>
  <si>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</si>
  <si>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</si>
  <si>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</si>
  <si>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</si>
  <si>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</si>
  <si>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</si>
  <si>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</si>
  <si>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</si>
  <si>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</si>
  <si>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</si>
  <si>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</si>
  <si>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</si>
  <si>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</si>
  <si>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</si>
  <si>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</si>
  <si>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</si>
  <si>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</si>
  <si>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</si>
  <si>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</si>
  <si>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</si>
  <si>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</si>
  <si>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</si>
  <si>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</si>
  <si>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</si>
  <si>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</si>
  <si>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</si>
  <si>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</si>
  <si>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</si>
  <si>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</si>
  <si>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</si>
  <si>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</si>
  <si>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</si>
  <si>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</si>
  <si>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</si>
  <si>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</si>
  <si>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</si>
  <si>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</si>
  <si>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</si>
  <si>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</si>
  <si>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</si>
  <si>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</si>
  <si>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</si>
  <si>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</si>
  <si>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</si>
  <si>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</si>
  <si>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</si>
  <si>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</si>
  <si>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</si>
  <si>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</si>
  <si>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</si>
  <si>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</si>
  <si>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</si>
  <si>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</si>
  <si>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</si>
  <si>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</si>
  <si>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</si>
  <si>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</si>
  <si>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</si>
  <si>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</si>
  <si>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</si>
  <si>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</si>
  <si>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</si>
  <si>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</si>
  <si>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</si>
  <si>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</si>
  <si>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</si>
  <si>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</si>
  <si>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</si>
  <si>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</si>
  <si>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</si>
  <si>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</si>
  <si>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</si>
  <si>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</si>
  <si>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</si>
  <si>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</si>
  <si>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</si>
  <si>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</si>
  <si>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</si>
  <si>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</si>
  <si>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</si>
  <si>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</si>
  <si>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</si>
  <si>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</si>
  <si>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</si>
  <si>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</si>
  <si>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</si>
  <si>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</si>
  <si>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</si>
  <si>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</si>
  <si>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</si>
  <si>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</si>
  <si>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</si>
  <si>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</si>
  <si>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</si>
  <si>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</si>
  <si>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</si>
  <si>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</si>
  <si>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</si>
  <si>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</si>
  <si>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</si>
  <si>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</si>
  <si>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</si>
  <si>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</si>
  <si>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</si>
  <si>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</si>
  <si>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</si>
  <si>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</si>
  <si>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</si>
  <si>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</si>
  <si>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</si>
  <si>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</si>
  <si>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</si>
  <si>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</si>
  <si>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</si>
  <si>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</si>
  <si>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</si>
  <si>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</si>
  <si>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</si>
  <si>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</si>
  <si>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</si>
  <si>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</si>
  <si>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</si>
  <si>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</si>
  <si>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</si>
  <si>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</si>
  <si>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</si>
  <si>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</si>
  <si>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</si>
  <si>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</si>
  <si>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</si>
  <si>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</si>
  <si>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</si>
  <si>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</si>
  <si>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</si>
  <si>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</si>
  <si>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</si>
  <si>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</si>
  <si>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</si>
  <si>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</si>
  <si>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</si>
  <si>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</si>
  <si>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</si>
  <si>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</si>
  <si>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</si>
  <si>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</si>
  <si>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</si>
  <si>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</si>
  <si>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</si>
  <si>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</si>
  <si>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</si>
  <si>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</si>
  <si>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</si>
  <si>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</si>
  <si>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</si>
  <si>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</si>
  <si>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</si>
  <si>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</si>
  <si>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</si>
  <si>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</si>
  <si>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</si>
  <si>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</si>
  <si>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</si>
  <si>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</si>
  <si>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</si>
  <si>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</si>
  <si>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</si>
  <si>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</si>
  <si>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</si>
  <si>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</si>
  <si>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</si>
  <si>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</si>
  <si>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</si>
  <si>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</si>
  <si>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</si>
  <si>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</si>
  <si>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</si>
  <si>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</si>
  <si>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</si>
  <si>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</si>
  <si>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</si>
  <si>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</si>
  <si>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</si>
  <si>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</si>
  <si>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</si>
  <si>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</si>
  <si>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</si>
  <si>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</si>
  <si>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</si>
  <si>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</si>
  <si>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</si>
  <si>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</si>
  <si>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</si>
  <si>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</si>
  <si>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</si>
  <si>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</si>
  <si>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</si>
  <si>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</si>
  <si>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</si>
  <si>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</si>
  <si>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</si>
  <si>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</si>
  <si>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</si>
  <si>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</si>
  <si>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</si>
  <si>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</si>
  <si>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</si>
  <si>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</si>
  <si>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</si>
  <si>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</si>
  <si>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</si>
  <si>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</si>
  <si>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</si>
  <si>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</si>
  <si>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</si>
  <si>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</si>
  <si>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</si>
  <si>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</si>
  <si>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</si>
  <si>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</si>
  <si>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</si>
  <si>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</si>
  <si>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</si>
  <si>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</si>
  <si>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</si>
  <si>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</si>
  <si>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</si>
  <si>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</si>
  <si>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</si>
  <si>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</si>
  <si>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</si>
  <si>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</si>
  <si>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</si>
  <si>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</si>
  <si>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</si>
  <si>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</si>
  <si>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</si>
  <si>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</si>
  <si>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</si>
  <si>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</si>
  <si>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</si>
  <si>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</si>
  <si>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</si>
  <si>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</si>
  <si>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</si>
  <si>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</si>
  <si>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</si>
  <si>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</si>
  <si>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</si>
  <si>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</si>
  <si>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</si>
  <si>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</si>
  <si>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</si>
  <si>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</si>
  <si>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</si>
  <si>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</si>
  <si>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</si>
  <si>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</si>
  <si>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</si>
  <si>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</si>
  <si>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</si>
  <si>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</si>
  <si>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</si>
  <si>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</si>
  <si>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</si>
  <si>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</si>
  <si>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</si>
  <si>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</si>
  <si>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</si>
  <si>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</si>
  <si>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</si>
  <si>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</si>
  <si>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</si>
  <si>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</si>
  <si>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</si>
  <si>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</si>
  <si>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</si>
  <si>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</si>
  <si>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</si>
  <si>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</si>
  <si>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</si>
  <si>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</si>
  <si>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</si>
  <si>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</si>
  <si>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</si>
  <si>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</si>
  <si>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</si>
  <si>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</si>
  <si>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</si>
  <si>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</si>
  <si>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</si>
  <si>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</si>
  <si>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</si>
  <si>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</si>
  <si>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</si>
  <si>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</si>
  <si>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</si>
  <si>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</si>
  <si>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</si>
  <si>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</si>
  <si>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</si>
  <si>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</si>
  <si>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</si>
  <si>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</si>
  <si>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</si>
  <si>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</si>
  <si>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</si>
  <si>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</si>
  <si>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</si>
  <si>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</si>
  <si>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</si>
  <si>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</si>
  <si>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</si>
  <si>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</si>
  <si>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</si>
  <si>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</si>
  <si>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</si>
  <si>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</si>
  <si>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</si>
  <si>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</si>
  <si>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</si>
  <si>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</si>
  <si>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</si>
  <si>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</si>
  <si>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</si>
  <si>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</si>
  <si>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</si>
  <si>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</si>
  <si>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</si>
  <si>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</si>
  <si>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</si>
  <si>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</si>
  <si>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</si>
  <si>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</si>
  <si>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</si>
  <si>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</si>
  <si>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</si>
  <si>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</si>
  <si>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</si>
  <si>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</si>
  <si>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</si>
  <si>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</si>
  <si>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</si>
  <si>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</si>
  <si>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</si>
  <si>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</si>
  <si>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</si>
  <si>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</si>
  <si>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</si>
  <si>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</si>
  <si>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</si>
  <si>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</si>
  <si>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</si>
  <si>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</si>
  <si>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</si>
  <si>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</si>
  <si>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</si>
  <si>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</si>
  <si>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</si>
  <si>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</si>
  <si>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</si>
  <si>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</si>
  <si>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</si>
  <si>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</si>
  <si>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</si>
  <si>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</si>
  <si>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</si>
  <si>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</si>
  <si>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</si>
  <si>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</si>
  <si>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</si>
  <si>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</si>
  <si>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</si>
  <si>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</si>
  <si>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</si>
  <si>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</si>
  <si>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</si>
  <si>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</si>
  <si>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</si>
  <si>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</si>
  <si>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</si>
  <si>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</si>
  <si>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</si>
  <si>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</si>
  <si>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</si>
  <si>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</si>
  <si>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</si>
  <si>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</si>
  <si>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</si>
  <si>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</si>
  <si>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</si>
  <si>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</si>
  <si>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</si>
  <si>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</si>
  <si>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</si>
  <si>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</si>
  <si>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</si>
  <si>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</si>
  <si>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</si>
  <si>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</si>
  <si>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</si>
  <si>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</si>
  <si>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</si>
  <si>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</si>
  <si>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</si>
  <si>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</si>
  <si>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</si>
  <si>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</si>
  <si>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</si>
  <si>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</si>
  <si>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</si>
  <si>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</si>
  <si>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</si>
  <si>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</si>
  <si>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</si>
  <si>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</si>
  <si>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</si>
  <si>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</si>
  <si>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</si>
  <si>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</si>
  <si>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</si>
  <si>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</si>
  <si>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</si>
  <si>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</si>
  <si>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</si>
  <si>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</si>
  <si>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</si>
  <si>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</si>
  <si>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</si>
  <si>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</si>
  <si>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</si>
  <si>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</si>
  <si>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</si>
  <si>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</si>
  <si>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</si>
  <si>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</si>
  <si>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</si>
  <si>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</si>
  <si>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</si>
  <si>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</si>
  <si>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</si>
  <si>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</si>
  <si>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</si>
  <si>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</si>
  <si>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</si>
  <si>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</si>
  <si>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</si>
  <si>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</si>
  <si>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</si>
  <si>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</si>
  <si>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</si>
  <si>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</si>
  <si>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</si>
  <si>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</si>
  <si>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</si>
  <si>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</si>
  <si>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</si>
  <si>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</si>
  <si>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</si>
  <si>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</si>
  <si>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</si>
  <si>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</si>
  <si>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</si>
  <si>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</si>
  <si>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</si>
  <si>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</si>
  <si>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</si>
  <si>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</si>
  <si>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</si>
  <si>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</si>
  <si>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</si>
  <si>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</si>
  <si>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</si>
  <si>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</si>
  <si>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</si>
  <si>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</si>
  <si>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</si>
  <si>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</si>
  <si>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</si>
  <si>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</si>
  <si>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</si>
  <si>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</si>
  <si>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</si>
  <si>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</si>
  <si>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</si>
  <si>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</si>
  <si>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</si>
  <si>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</si>
  <si>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</si>
  <si>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</si>
  <si>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</si>
  <si>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</si>
  <si>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</si>
  <si>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</si>
  <si>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</si>
  <si>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</si>
  <si>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</si>
  <si>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</si>
  <si>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</si>
  <si>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</si>
  <si>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</si>
  <si>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</si>
  <si>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</si>
  <si>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</si>
  <si>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</si>
  <si>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</si>
  <si>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</si>
  <si>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</si>
  <si>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</si>
  <si>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</si>
  <si>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</si>
  <si>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</si>
  <si>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</si>
  <si>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</si>
  <si>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</si>
  <si>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</si>
  <si>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</si>
  <si>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</si>
  <si>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</si>
  <si>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</si>
  <si>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</si>
  <si>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</si>
  <si>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</si>
  <si>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</si>
  <si>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</si>
  <si>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</si>
  <si>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</si>
  <si>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</si>
  <si>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</si>
  <si>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</si>
  <si>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</si>
  <si>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</si>
  <si>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</si>
  <si>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</si>
  <si>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</si>
  <si>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</si>
  <si>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</si>
  <si>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</si>
  <si>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</si>
  <si>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</si>
  <si>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</si>
  <si>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</si>
  <si>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</si>
  <si>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</si>
  <si>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</si>
  <si>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</si>
  <si>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</si>
  <si>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</si>
  <si>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</si>
  <si>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</si>
  <si>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</si>
  <si>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</si>
  <si>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</si>
  <si>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</si>
  <si>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</si>
  <si>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</si>
  <si>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</si>
  <si>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</si>
  <si>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</si>
  <si>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</si>
  <si>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</si>
  <si>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</si>
  <si>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</si>
  <si>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</si>
  <si>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</si>
  <si>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</si>
  <si>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</si>
  <si>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</si>
  <si>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</si>
  <si>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</si>
  <si>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</si>
  <si>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</si>
  <si>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</si>
  <si>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</si>
  <si>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</si>
  <si>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</si>
  <si>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</si>
  <si>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</si>
  <si>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</si>
  <si>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</si>
  <si>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</si>
  <si>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</si>
  <si>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</si>
  <si>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</si>
  <si>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</si>
  <si>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</si>
  <si>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</si>
  <si>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</si>
  <si>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</si>
  <si>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</si>
  <si>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</si>
  <si>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</si>
  <si>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</si>
  <si>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</si>
  <si>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</si>
  <si>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</si>
  <si>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</si>
  <si>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</si>
  <si>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</si>
  <si>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</si>
  <si>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</si>
  <si>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</si>
  <si>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</si>
  <si>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</si>
  <si>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</si>
  <si>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</si>
  <si>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</si>
  <si>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</si>
  <si>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</si>
  <si>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</si>
  <si>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</si>
  <si>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</si>
  <si>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</si>
  <si>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</si>
  <si>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</si>
  <si>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</si>
  <si>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</si>
  <si>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</si>
  <si>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</si>
  <si>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</si>
  <si>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</si>
  <si>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</si>
  <si>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</si>
  <si>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</si>
  <si>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</si>
  <si>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</si>
  <si>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</si>
  <si>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</si>
  <si>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</si>
  <si>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</si>
  <si>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</si>
  <si>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</si>
  <si>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</si>
  <si>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</si>
  <si>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</si>
  <si>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</si>
  <si>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</si>
  <si>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</si>
  <si>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</si>
  <si>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</si>
  <si>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</si>
  <si>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</si>
  <si>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</si>
  <si>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</si>
  <si>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</si>
  <si>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</si>
  <si>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</si>
  <si>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</si>
  <si>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</si>
  <si>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</si>
  <si>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</si>
  <si>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</si>
  <si>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</si>
  <si>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</si>
  <si>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</si>
  <si>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</si>
  <si>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</si>
  <si>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</si>
  <si>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</si>
  <si>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</si>
  <si>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</si>
  <si>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</si>
  <si>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</si>
  <si>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</si>
  <si>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</si>
  <si>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</si>
  <si>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</si>
  <si>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</si>
  <si>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</si>
  <si>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</si>
  <si>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</si>
  <si>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</si>
  <si>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</si>
  <si>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</si>
  <si>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</si>
  <si>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</si>
  <si>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</si>
  <si>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</si>
  <si>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</si>
  <si>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</si>
  <si>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</si>
  <si>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</si>
  <si>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</si>
  <si>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</si>
  <si>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</si>
  <si>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</si>
  <si>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</si>
  <si>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</si>
  <si>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</si>
  <si>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</si>
  <si>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</si>
  <si>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</si>
  <si>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</si>
  <si>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</si>
  <si>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</si>
  <si>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</si>
  <si>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</si>
  <si>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</si>
  <si>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</si>
  <si>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</si>
  <si>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</si>
  <si>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</si>
  <si>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</si>
  <si>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</si>
  <si>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</si>
  <si>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</si>
  <si>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</si>
  <si>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</si>
  <si>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</si>
  <si>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</si>
  <si>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</si>
  <si>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</si>
  <si>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</si>
  <si>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</si>
  <si>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</si>
  <si>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</si>
  <si>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</si>
  <si>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</si>
  <si>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</si>
  <si>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</si>
  <si>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</si>
  <si>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</si>
  <si>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</si>
  <si>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</si>
  <si>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</si>
  <si>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</si>
  <si>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</si>
  <si>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</si>
  <si>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</si>
  <si>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</si>
  <si>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</si>
  <si>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</si>
  <si>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</si>
  <si>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</si>
  <si>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</si>
  <si>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</si>
  <si>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</si>
  <si>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</si>
  <si>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</si>
  <si>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</si>
  <si>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</si>
  <si>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</si>
  <si>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</si>
  <si>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</si>
  <si>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</si>
  <si>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</si>
  <si>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</si>
  <si>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</si>
  <si>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</si>
  <si>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</si>
  <si>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</si>
  <si>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</si>
  <si>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</si>
  <si>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</si>
  <si>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</si>
  <si>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</si>
  <si>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</si>
  <si>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</si>
  <si>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</si>
  <si>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</si>
  <si>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</si>
  <si>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</si>
  <si>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</si>
  <si>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</si>
  <si>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</si>
  <si>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</si>
  <si>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</si>
  <si>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</si>
  <si>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</si>
  <si>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</si>
  <si>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</si>
  <si>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</si>
  <si>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</si>
  <si>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</si>
  <si>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</si>
  <si>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</si>
  <si>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</si>
  <si>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</si>
  <si>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</si>
  <si>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</si>
  <si>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</si>
  <si>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</si>
  <si>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</si>
  <si>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</si>
  <si>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</si>
  <si>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</si>
  <si>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</si>
  <si>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</si>
  <si>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</si>
  <si>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</si>
  <si>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</si>
  <si>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</si>
  <si>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</si>
  <si>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</si>
  <si>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</si>
  <si>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</si>
  <si>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</si>
  <si>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</si>
  <si>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</si>
  <si>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</si>
  <si>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</si>
  <si>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</si>
  <si>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</si>
  <si>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</si>
  <si>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</si>
  <si>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</si>
  <si>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</si>
  <si>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</si>
  <si>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</si>
  <si>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</si>
  <si>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</si>
  <si>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</si>
  <si>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</si>
  <si>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</si>
  <si>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</si>
  <si>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</si>
  <si>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</si>
  <si>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</si>
  <si>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</si>
  <si>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</si>
  <si>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</si>
  <si>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</si>
  <si>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</si>
  <si>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</si>
  <si>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</si>
  <si>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</si>
  <si>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</si>
  <si>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</si>
  <si>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</si>
  <si>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</si>
  <si>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</si>
  <si>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</si>
  <si>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</si>
  <si>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</si>
  <si>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</si>
  <si>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</si>
  <si>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</si>
  <si>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</si>
  <si>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</si>
  <si>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</si>
  <si>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</si>
  <si>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</si>
  <si>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</si>
  <si>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</si>
  <si>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</si>
  <si>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</si>
  <si>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</si>
  <si>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</si>
  <si>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</si>
  <si>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</si>
  <si>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</si>
  <si>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</si>
  <si>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</si>
  <si>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</si>
  <si>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</si>
  <si>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</si>
  <si>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</si>
  <si>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</si>
  <si>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</si>
  <si>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</si>
  <si>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</si>
  <si>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</si>
  <si>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</si>
  <si>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</si>
  <si>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</si>
  <si>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</si>
  <si>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</si>
  <si>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</si>
  <si>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</si>
  <si>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</si>
  <si>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</si>
  <si>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</si>
  <si>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</si>
  <si>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</si>
  <si>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</si>
  <si>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</si>
  <si>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</si>
  <si>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</si>
  <si>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</si>
  <si>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</si>
  <si>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</si>
  <si>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</si>
  <si>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</si>
  <si>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</si>
  <si>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</si>
  <si>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</si>
  <si>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</si>
  <si>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</si>
  <si>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</si>
  <si>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</si>
  <si>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</si>
  <si>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</si>
  <si>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</si>
  <si>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</si>
  <si>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</si>
  <si>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</si>
  <si>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</si>
  <si>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</si>
  <si>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</si>
  <si>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</si>
  <si>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</si>
  <si>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</si>
  <si>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</si>
  <si>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</si>
  <si>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</si>
  <si>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</si>
  <si>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</si>
  <si>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</si>
  <si>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</si>
  <si>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</si>
  <si>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</si>
  <si>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</si>
  <si>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</si>
  <si>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</si>
  <si>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</si>
  <si>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</si>
  <si>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</si>
  <si>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</si>
  <si>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</si>
  <si>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</si>
  <si>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</si>
  <si>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</si>
  <si>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</si>
  <si>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</si>
  <si>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</si>
  <si>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</si>
  <si>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</si>
  <si>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</si>
  <si>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</si>
  <si>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</si>
  <si>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</si>
  <si>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</si>
  <si>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</si>
  <si>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</si>
  <si>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</si>
  <si>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</si>
  <si>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</si>
  <si>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</si>
  <si>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</si>
  <si>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</si>
  <si>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</si>
  <si>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</si>
  <si>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</si>
  <si>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</si>
  <si>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</si>
  <si>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</si>
  <si>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</si>
  <si>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</si>
  <si>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</si>
  <si>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</si>
  <si>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</si>
  <si>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</si>
  <si>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</si>
  <si>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</si>
  <si>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</si>
  <si>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</si>
  <si>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</si>
  <si>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</si>
  <si>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</si>
  <si>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</si>
  <si>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</si>
  <si>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</si>
  <si>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</si>
  <si>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</si>
  <si>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</si>
  <si>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</si>
  <si>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</si>
  <si>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</si>
  <si>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</si>
  <si>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</si>
  <si>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</si>
  <si>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</si>
  <si>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</si>
  <si>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</si>
  <si>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</si>
  <si>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</si>
  <si>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</si>
  <si>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</si>
  <si>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</si>
  <si>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</si>
  <si>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</si>
  <si>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</si>
  <si>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</si>
  <si>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</si>
  <si>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</si>
  <si>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</si>
  <si>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</si>
  <si>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</si>
  <si>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</si>
  <si>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</si>
  <si>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</si>
  <si>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</si>
  <si>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</si>
  <si>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</si>
  <si>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</si>
  <si>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</si>
  <si>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</si>
  <si>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</si>
  <si>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</si>
  <si>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</si>
  <si>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</si>
  <si>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</si>
  <si>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</si>
  <si>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</si>
  <si>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</si>
  <si>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</si>
  <si>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</si>
  <si>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</si>
  <si>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</si>
  <si>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</si>
  <si>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</si>
  <si>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</si>
  <si>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</si>
  <si>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</si>
  <si>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</si>
  <si>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</si>
  <si>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</si>
  <si>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</si>
  <si>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</si>
  <si>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</si>
  <si>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</si>
  <si>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</si>
  <si>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</si>
  <si>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</si>
  <si>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</si>
  <si>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</si>
  <si>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</si>
  <si>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</si>
  <si>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</si>
  <si>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</si>
  <si>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</si>
  <si>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</si>
  <si>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</si>
  <si>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</si>
  <si>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</si>
  <si>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</si>
  <si>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</si>
  <si>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</si>
  <si>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</si>
  <si>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</si>
  <si>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</si>
  <si>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</si>
  <si>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</si>
  <si>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</si>
  <si>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</si>
  <si>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</si>
  <si>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</si>
  <si>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</si>
  <si>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</si>
  <si>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</si>
  <si>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</si>
  <si>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</si>
  <si>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</si>
  <si>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</si>
  <si>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</si>
  <si>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</si>
  <si>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</si>
  <si>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</si>
  <si>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</si>
  <si>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</si>
  <si>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</si>
  <si>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</si>
  <si>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</si>
  <si>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</si>
  <si>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</si>
  <si>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</si>
  <si>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</si>
  <si>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</si>
  <si>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</si>
  <si>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</si>
  <si>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</si>
  <si>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</si>
  <si>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</si>
  <si>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</si>
  <si>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</si>
  <si>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</si>
  <si>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</si>
  <si>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</si>
  <si>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</si>
  <si>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</si>
  <si>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</si>
  <si>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</si>
  <si>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</si>
  <si>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</si>
  <si>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</si>
  <si>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</si>
  <si>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</si>
  <si>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</si>
  <si>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</si>
  <si>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</si>
  <si>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</si>
  <si>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</si>
  <si>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</si>
  <si>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</si>
  <si>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</si>
  <si>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</si>
  <si>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</si>
  <si>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</si>
  <si>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</si>
  <si>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</si>
  <si>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</si>
  <si>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</si>
  <si>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</si>
  <si>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</si>
  <si>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</si>
  <si>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</si>
  <si>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</si>
  <si>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</si>
  <si>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</si>
  <si>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</si>
  <si>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</si>
  <si>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</si>
  <si>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</si>
  <si>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</si>
  <si>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</si>
  <si>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</si>
  <si>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</si>
  <si>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</si>
  <si>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</si>
  <si>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</si>
  <si>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</si>
  <si>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</si>
  <si>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</si>
  <si>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</si>
  <si>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</si>
  <si>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</si>
  <si>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</si>
  <si>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</si>
  <si>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</si>
  <si>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</si>
  <si>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</si>
  <si>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</si>
  <si>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</si>
  <si>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</si>
  <si>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</si>
  <si>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</si>
  <si>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</si>
  <si>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</si>
  <si>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</si>
  <si>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</si>
  <si>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</si>
  <si>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</si>
  <si>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</si>
  <si>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</si>
  <si>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</si>
  <si>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</si>
  <si>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</si>
  <si>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</si>
  <si>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</si>
  <si>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</si>
  <si>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</si>
  <si>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</si>
  <si>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</si>
  <si>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</si>
  <si>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</si>
  <si>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</si>
  <si>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</si>
  <si>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</si>
  <si>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</si>
  <si>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</si>
  <si>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</si>
  <si>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</si>
  <si>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</si>
  <si>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</si>
  <si>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</si>
  <si>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</si>
  <si>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</si>
  <si>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</si>
  <si>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</si>
  <si>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</si>
  <si>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</si>
  <si>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</si>
  <si>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</si>
  <si>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</si>
  <si>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</si>
  <si>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</si>
  <si>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</si>
  <si>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</si>
  <si>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</si>
  <si>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</si>
  <si>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</si>
  <si>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</si>
  <si>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</si>
  <si>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</si>
  <si>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</si>
  <si>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</si>
  <si>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</si>
  <si>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</si>
  <si>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</si>
  <si>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</si>
  <si>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</si>
  <si>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</si>
  <si>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</si>
  <si>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</si>
  <si>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</si>
  <si>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</si>
  <si>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</si>
  <si>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</si>
  <si>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</si>
  <si>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</si>
  <si>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</si>
  <si>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</si>
  <si>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</si>
  <si>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</si>
  <si>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</si>
  <si>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</si>
  <si>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</si>
  <si>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</si>
  <si>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</si>
  <si>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</si>
  <si>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</si>
  <si>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</si>
  <si>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</si>
  <si>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</si>
  <si>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</si>
  <si>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</si>
  <si>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</si>
  <si>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</si>
  <si>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</si>
  <si>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</si>
  <si>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</si>
  <si>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</si>
  <si>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</si>
  <si>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</si>
  <si>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</si>
  <si>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</si>
  <si>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</si>
  <si>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</si>
  <si>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</si>
  <si>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</si>
  <si>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</si>
  <si>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</si>
  <si>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</si>
  <si>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</si>
  <si>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</si>
  <si>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</si>
  <si>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</si>
  <si>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</si>
  <si>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</si>
  <si>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</si>
  <si>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</si>
  <si>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</si>
  <si>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</si>
  <si>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</si>
  <si>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</si>
  <si>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</si>
  <si>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</si>
  <si>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</si>
  <si>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</si>
  <si>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</si>
  <si>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</si>
  <si>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</si>
  <si>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</si>
  <si>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</si>
  <si>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</si>
  <si>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</si>
  <si>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</si>
  <si>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</si>
  <si>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</si>
  <si>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</si>
  <si>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</si>
  <si>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</si>
  <si>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</si>
  <si>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</si>
  <si>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</si>
  <si>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</si>
  <si>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</si>
  <si>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</si>
  <si>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</si>
  <si>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</si>
  <si>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</si>
  <si>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</si>
  <si>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</si>
  <si>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</si>
  <si>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</si>
  <si>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</si>
  <si>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</si>
  <si>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</si>
  <si>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</si>
  <si>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</si>
  <si>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</si>
  <si>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</si>
  <si>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</si>
  <si>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</si>
  <si>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</si>
  <si>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</si>
  <si>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</si>
  <si>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</si>
  <si>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</si>
  <si>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</si>
  <si>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</si>
  <si>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</si>
  <si>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</si>
  <si>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</si>
  <si>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</si>
  <si>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</si>
  <si>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</si>
  <si>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</si>
  <si>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</si>
  <si>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</si>
  <si>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</si>
  <si>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</si>
  <si>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</si>
  <si>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</si>
  <si>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</si>
  <si>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</si>
  <si>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</si>
  <si>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</si>
  <si>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</si>
  <si>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</si>
  <si>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</si>
  <si>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</si>
  <si>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</si>
  <si>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</si>
  <si>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</si>
  <si>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</si>
  <si>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</si>
  <si>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</si>
  <si>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</si>
  <si>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</si>
  <si>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</si>
  <si>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</si>
  <si>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</si>
  <si>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</si>
  <si>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</si>
  <si>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</si>
  <si>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</si>
  <si>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</si>
  <si>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</si>
  <si>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</si>
  <si>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</si>
  <si>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</si>
  <si>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</si>
  <si>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</si>
  <si>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</si>
  <si>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</si>
  <si>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</si>
  <si>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</si>
  <si>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</si>
  <si>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</si>
  <si>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</si>
  <si>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</si>
  <si>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</si>
  <si>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</si>
  <si>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</si>
  <si>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</si>
  <si>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</si>
  <si>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</si>
  <si>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</si>
  <si>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</si>
  <si>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</si>
  <si>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</si>
  <si>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</si>
  <si>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</si>
  <si>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</si>
  <si>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</si>
  <si>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</si>
  <si>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</si>
  <si>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</si>
  <si>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</si>
  <si>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</si>
  <si>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</si>
  <si>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</si>
  <si>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</si>
  <si>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</si>
  <si>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</si>
  <si>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</si>
  <si>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</si>
  <si>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</si>
  <si>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</si>
  <si>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</si>
  <si>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</si>
  <si>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</si>
  <si>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</si>
  <si>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</si>
  <si>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</si>
  <si>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</si>
  <si>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</si>
  <si>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</si>
  <si>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</si>
  <si>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</si>
  <si>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</si>
  <si>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</si>
  <si>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</si>
  <si>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</si>
  <si>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</si>
  <si>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</si>
  <si>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</si>
  <si>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</si>
  <si>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</si>
  <si>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</si>
  <si>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</si>
  <si>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</si>
  <si>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</si>
  <si>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</si>
  <si>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</si>
  <si>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</si>
  <si>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</si>
  <si>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</si>
  <si>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</si>
  <si>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</si>
  <si>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</si>
  <si>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</si>
  <si>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</si>
  <si>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</si>
  <si>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</si>
  <si>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</si>
  <si>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</si>
  <si>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</si>
  <si>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</si>
  <si>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</si>
  <si>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</si>
  <si>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</si>
  <si>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</si>
  <si>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</si>
  <si>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</si>
  <si>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</si>
  <si>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</si>
  <si>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</si>
  <si>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</si>
  <si>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</si>
  <si>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</si>
  <si>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</si>
  <si>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</si>
  <si>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</si>
  <si>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</si>
  <si>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</si>
  <si>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</si>
  <si>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</si>
  <si>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</si>
  <si>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</si>
  <si>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</si>
  <si>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</si>
  <si>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</si>
  <si>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</si>
  <si>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</si>
  <si>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</si>
  <si>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</si>
  <si>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</si>
  <si>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</si>
  <si>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</si>
  <si>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</si>
  <si>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</si>
  <si>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</si>
  <si>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</si>
  <si>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</si>
  <si>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</si>
  <si>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</si>
  <si>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</si>
  <si>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</si>
  <si>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</si>
  <si>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</si>
  <si>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</si>
  <si>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</si>
  <si>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</si>
  <si>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</si>
  <si>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</si>
  <si>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</si>
  <si>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</si>
  <si>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</si>
  <si>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</si>
  <si>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</si>
  <si>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</si>
  <si>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</si>
  <si>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</si>
  <si>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</si>
  <si>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</si>
  <si>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</si>
  <si>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</si>
  <si>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</si>
  <si>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</si>
  <si>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</si>
  <si>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</si>
  <si>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</si>
  <si>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</si>
  <si>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</si>
  <si>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</si>
  <si>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</si>
  <si>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</si>
  <si>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</si>
  <si>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</si>
  <si>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</si>
  <si>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</si>
  <si>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</si>
  <si>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</si>
  <si>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</si>
  <si>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</si>
  <si>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</si>
  <si>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</si>
  <si>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</si>
  <si>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</si>
  <si>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</si>
  <si>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</si>
  <si>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</si>
  <si>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</si>
  <si>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</si>
  <si>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</si>
  <si>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</si>
  <si>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</si>
  <si>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</si>
  <si>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</si>
  <si>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</si>
  <si>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</si>
  <si>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</si>
  <si>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</si>
  <si>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</si>
  <si>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</si>
  <si>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</si>
  <si>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</si>
  <si>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</si>
  <si>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</si>
  <si>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</si>
  <si>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</si>
  <si>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</si>
  <si>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</si>
  <si>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</si>
  <si>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</si>
  <si>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</si>
  <si>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</si>
  <si>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</si>
  <si>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</si>
  <si>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</si>
  <si>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</si>
  <si>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</si>
  <si>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</si>
  <si>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</si>
  <si>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</si>
  <si>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</si>
  <si>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</si>
  <si>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</si>
  <si>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</si>
  <si>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</si>
  <si>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</si>
  <si>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</si>
  <si>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</si>
  <si>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</si>
  <si>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</si>
  <si>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</si>
  <si>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</si>
  <si>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</si>
  <si>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</si>
  <si>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</si>
  <si>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</si>
  <si>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</si>
  <si>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</si>
  <si>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</si>
  <si>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</si>
  <si>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</si>
  <si>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</si>
  <si>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</si>
  <si>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</si>
  <si>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</si>
  <si>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</si>
  <si>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</si>
  <si>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</si>
  <si>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</si>
  <si>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</si>
  <si>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</si>
  <si>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</si>
  <si>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</si>
  <si>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</si>
  <si>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</si>
  <si>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</si>
  <si>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</si>
  <si>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</si>
  <si>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</si>
  <si>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</si>
  <si>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</si>
  <si>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</si>
  <si>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</si>
  <si>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</si>
  <si>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</si>
  <si>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</si>
  <si>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</si>
  <si>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</si>
  <si>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</si>
  <si>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</si>
  <si>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</si>
  <si>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</si>
  <si>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</si>
  <si>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</si>
  <si>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</si>
  <si>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</si>
  <si>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</si>
  <si>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</si>
  <si>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</si>
  <si>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</si>
  <si>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</si>
  <si>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</si>
  <si>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</si>
  <si>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</si>
  <si>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</si>
  <si>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</si>
  <si>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</si>
  <si>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</si>
  <si>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</si>
  <si>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</si>
  <si>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</si>
  <si>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</si>
  <si>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</si>
  <si>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</si>
  <si>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</si>
  <si>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</si>
  <si>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</si>
  <si>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</si>
  <si>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</si>
  <si>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</si>
  <si>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</si>
  <si>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</si>
  <si>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</si>
  <si>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</si>
  <si>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</si>
  <si>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</si>
  <si>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</si>
  <si>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</si>
  <si>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</si>
  <si>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</si>
  <si>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</si>
  <si>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</si>
  <si>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</si>
  <si>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</si>
  <si>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</si>
  <si>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</si>
  <si>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</si>
  <si>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</si>
  <si>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</si>
  <si>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</si>
  <si>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</si>
  <si>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</si>
  <si>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</si>
  <si>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</si>
  <si>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</si>
  <si>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</si>
  <si>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</si>
  <si>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</si>
  <si>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</si>
  <si>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</si>
  <si>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</si>
  <si>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</si>
  <si>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</si>
  <si>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</si>
  <si>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</si>
  <si>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</si>
  <si>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</si>
  <si>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</si>
  <si>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</si>
  <si>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</si>
  <si>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</si>
  <si>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</si>
  <si>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</si>
  <si>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</si>
  <si>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</si>
  <si>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</si>
  <si>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</si>
  <si>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</si>
  <si>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</si>
  <si>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</si>
  <si>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</si>
  <si>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</si>
  <si>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</si>
  <si>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</si>
  <si>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</si>
  <si>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</si>
  <si>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</si>
  <si>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</si>
  <si>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</si>
  <si>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</si>
  <si>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</si>
  <si>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</si>
  <si>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</si>
  <si>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</si>
  <si>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</si>
  <si>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</si>
  <si>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</si>
  <si>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</si>
  <si>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</si>
  <si>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</si>
  <si>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</si>
  <si>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</si>
  <si>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</si>
  <si>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</si>
  <si>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</si>
  <si>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</si>
  <si>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</si>
  <si>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</si>
  <si>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</si>
  <si>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</si>
  <si>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</si>
  <si>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</si>
  <si>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</si>
  <si>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</si>
  <si>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</si>
  <si>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</si>
  <si>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</si>
  <si>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</si>
  <si>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</si>
  <si>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</si>
  <si>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</si>
  <si>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</si>
  <si>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</si>
  <si>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</si>
  <si>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</si>
  <si>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</si>
  <si>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</si>
  <si>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</si>
  <si>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</si>
  <si>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</si>
  <si>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</si>
  <si>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</si>
  <si>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</si>
  <si>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</si>
  <si>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</si>
  <si>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</si>
  <si>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</si>
  <si>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</si>
  <si>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</si>
  <si>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</si>
  <si>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</si>
  <si>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</si>
  <si>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</si>
  <si>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</si>
  <si>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</si>
  <si>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</si>
  <si>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</si>
  <si>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</si>
  <si>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</si>
  <si>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</si>
  <si>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</si>
  <si>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</si>
  <si>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</si>
  <si>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</si>
  <si>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</si>
  <si>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</si>
  <si>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</si>
  <si>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</si>
  <si>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</si>
  <si>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</si>
  <si>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</si>
  <si>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</si>
  <si>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</si>
  <si>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</si>
  <si>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</si>
  <si>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</si>
  <si>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</si>
  <si>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</si>
  <si>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</si>
  <si>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</si>
  <si>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</si>
  <si>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</si>
  <si>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</si>
  <si>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</si>
  <si>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</si>
  <si>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</si>
  <si>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</si>
  <si>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</si>
  <si>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</si>
  <si>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</si>
  <si>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</si>
  <si>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</si>
  <si>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</si>
  <si>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</si>
  <si>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</si>
  <si>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</si>
  <si>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</si>
  <si>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</si>
  <si>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</si>
  <si>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</si>
  <si>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</si>
  <si>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</si>
  <si>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</si>
  <si>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</si>
  <si>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</si>
  <si>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</si>
  <si>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</si>
  <si>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</si>
  <si>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</si>
  <si>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</si>
  <si>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</si>
  <si>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</si>
  <si>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</si>
  <si>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</si>
  <si>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</si>
  <si>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</si>
  <si>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</si>
  <si>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</si>
  <si>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</si>
  <si>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</si>
  <si>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</si>
  <si>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</si>
  <si>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</si>
  <si>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</si>
  <si>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</si>
  <si>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</si>
  <si>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</si>
  <si>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</si>
  <si>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</si>
  <si>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</si>
  <si>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</si>
  <si>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</si>
  <si>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</si>
  <si>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</si>
  <si>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</si>
  <si>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</si>
  <si>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</si>
  <si>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</si>
  <si>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</si>
  <si>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</si>
  <si>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</si>
  <si>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</si>
  <si>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</si>
  <si>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</si>
  <si>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</si>
  <si>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</si>
  <si>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</si>
  <si>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</si>
  <si>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</si>
  <si>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</si>
  <si>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</si>
  <si>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</si>
  <si>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</si>
  <si>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</si>
  <si>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</si>
  <si>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</si>
  <si>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</si>
  <si>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</si>
  <si>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</si>
  <si>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</si>
  <si>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</si>
  <si>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</si>
  <si>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</si>
  <si>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</si>
  <si>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</si>
  <si>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</si>
  <si>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</si>
  <si>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</si>
  <si>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</si>
  <si>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</si>
  <si>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</si>
  <si>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</si>
  <si>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</si>
  <si>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</si>
  <si>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</si>
  <si>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</si>
  <si>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</si>
  <si>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</si>
  <si>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</si>
  <si>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</si>
  <si>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</si>
  <si>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</si>
  <si>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</si>
  <si>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</si>
  <si>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</si>
  <si>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</si>
  <si>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</si>
  <si>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</si>
  <si>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</si>
  <si>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</si>
  <si>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</si>
  <si>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</si>
  <si>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</si>
  <si>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</si>
  <si>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</si>
  <si>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</si>
  <si>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</si>
  <si>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</si>
  <si>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</si>
  <si>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</si>
  <si>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</si>
  <si>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</si>
  <si>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</si>
  <si>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</si>
  <si>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</si>
  <si>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</si>
  <si>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</si>
  <si>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</si>
  <si>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</si>
  <si>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</si>
  <si>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</si>
  <si>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</si>
  <si>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</si>
  <si>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</si>
  <si>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</si>
  <si>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</si>
  <si>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</si>
  <si>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</si>
  <si>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</si>
  <si>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</si>
  <si>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</si>
  <si>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</si>
  <si>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</si>
  <si>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</si>
  <si>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</si>
  <si>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</si>
  <si>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</si>
  <si>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</si>
  <si>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</si>
  <si>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</si>
  <si>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</si>
  <si>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</si>
  <si>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</si>
  <si>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</si>
  <si>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</si>
  <si>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</si>
  <si>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</si>
  <si>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</si>
  <si>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</si>
  <si>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</si>
  <si>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</si>
  <si>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</si>
  <si>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</si>
  <si>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</si>
  <si>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</si>
  <si>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</si>
  <si>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</si>
  <si>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</si>
  <si>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</si>
  <si>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</si>
  <si>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</si>
  <si>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</si>
  <si>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</si>
  <si>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</si>
  <si>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</si>
  <si>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</si>
  <si>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</si>
  <si>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</si>
  <si>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</si>
  <si>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</si>
  <si>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</si>
  <si>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</si>
  <si>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</si>
  <si>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</si>
  <si>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</si>
  <si>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</si>
  <si>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</si>
  <si>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</si>
  <si>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</si>
  <si>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</si>
  <si>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</si>
  <si>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</si>
  <si>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</si>
  <si>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</si>
  <si>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</si>
  <si>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</si>
  <si>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</si>
  <si>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</si>
  <si>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</si>
  <si>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</si>
  <si>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</si>
  <si>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</si>
  <si>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</si>
  <si>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</si>
  <si>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</si>
  <si>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</si>
  <si>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</si>
  <si>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</si>
  <si>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</si>
  <si>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</si>
  <si>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</si>
  <si>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</si>
  <si>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</si>
  <si>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</si>
  <si>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</si>
  <si>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</si>
  <si>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</si>
  <si>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</si>
  <si>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</si>
  <si>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</si>
  <si>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</si>
  <si>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</si>
  <si>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</si>
  <si>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</si>
  <si>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</si>
  <si>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</si>
  <si>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</si>
  <si>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</si>
  <si>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</si>
  <si>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</si>
  <si>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</si>
  <si>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</si>
  <si>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</si>
  <si>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</si>
  <si>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</si>
  <si>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</si>
  <si>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</si>
  <si>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</si>
  <si>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</si>
  <si>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</si>
  <si>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</si>
  <si>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</si>
  <si>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</si>
  <si>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</si>
  <si>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</si>
  <si>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</si>
  <si>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</si>
  <si>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</si>
  <si>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</si>
  <si>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</si>
  <si>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</si>
  <si>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</si>
  <si>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</si>
  <si>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</si>
  <si>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</si>
  <si>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</si>
  <si>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</si>
  <si>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</si>
  <si>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</si>
  <si>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</si>
  <si>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</si>
  <si>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</si>
  <si>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</si>
  <si>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</si>
  <si>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</si>
  <si>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</si>
  <si>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</si>
  <si>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</si>
  <si>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</si>
  <si>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</si>
  <si>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</si>
  <si>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</si>
  <si>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</si>
  <si>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</si>
  <si>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</si>
  <si>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</si>
  <si>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</si>
  <si>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</si>
  <si>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</si>
  <si>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</si>
  <si>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</si>
  <si>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</si>
  <si>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</si>
  <si>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</si>
  <si>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</si>
  <si>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</si>
  <si>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</si>
  <si>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</si>
  <si>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</si>
  <si>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</si>
  <si>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</si>
  <si>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</si>
  <si>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</si>
  <si>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</si>
  <si>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</si>
  <si>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</si>
  <si>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</si>
  <si>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</si>
  <si>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</si>
  <si>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</si>
  <si>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</si>
  <si>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</si>
  <si>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</si>
  <si>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</si>
  <si>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</si>
  <si>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</si>
  <si>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</si>
  <si>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</si>
  <si>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</si>
  <si>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</si>
  <si>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</si>
  <si>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</si>
  <si>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</si>
  <si>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</si>
  <si>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</si>
  <si>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</si>
  <si>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</si>
  <si>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</si>
  <si>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</si>
  <si>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</si>
  <si>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</si>
  <si>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</si>
  <si>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</si>
  <si>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</si>
  <si>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</si>
  <si>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</si>
  <si>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</si>
  <si>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</si>
  <si>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</si>
  <si>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</si>
  <si>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</si>
  <si>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</si>
  <si>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</si>
  <si>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</si>
  <si>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</si>
  <si>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</si>
  <si>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</si>
  <si>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</si>
  <si>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</si>
  <si>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</si>
  <si>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</si>
  <si>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</si>
  <si>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</si>
  <si>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</si>
  <si>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</si>
  <si>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</si>
  <si>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</si>
  <si>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</si>
  <si>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</si>
  <si>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</si>
  <si>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</si>
  <si>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</si>
  <si>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</si>
  <si>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</si>
  <si>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</si>
  <si>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</si>
  <si>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</si>
  <si>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</si>
  <si>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</si>
  <si>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</si>
  <si>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</si>
  <si>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</si>
  <si>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</si>
  <si>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</si>
  <si>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</si>
  <si>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</si>
  <si>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</si>
  <si>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</si>
  <si>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</si>
  <si>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</si>
  <si>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</si>
  <si>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</si>
  <si>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</si>
  <si>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</si>
  <si>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</si>
  <si>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</si>
  <si>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</si>
  <si>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</si>
  <si>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</si>
  <si>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</si>
  <si>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</si>
  <si>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</si>
  <si>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</si>
  <si>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</si>
  <si>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</si>
  <si>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</si>
  <si>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</si>
  <si>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</si>
  <si>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</si>
  <si>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</si>
  <si>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</si>
  <si>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</si>
  <si>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</si>
  <si>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</si>
  <si>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</si>
  <si>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</si>
  <si>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</si>
  <si>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</si>
  <si>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</si>
  <si>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</si>
  <si>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</si>
  <si>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</si>
  <si>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</si>
  <si>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</si>
  <si>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</si>
  <si>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</si>
  <si>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</si>
  <si>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</si>
  <si>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</si>
  <si>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</si>
  <si>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</si>
  <si>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</si>
  <si>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</si>
  <si>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</si>
  <si>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</si>
  <si>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</si>
  <si>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</si>
  <si>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</si>
  <si>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</si>
  <si>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</si>
  <si>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</si>
  <si>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</si>
  <si>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</si>
  <si>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</si>
  <si>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</si>
  <si>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</si>
  <si>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</si>
  <si>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</si>
  <si>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</si>
  <si>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</si>
  <si>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</si>
  <si>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</si>
  <si>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</si>
  <si>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</si>
  <si>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</si>
  <si>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</si>
  <si>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</si>
  <si>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</si>
  <si>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</si>
  <si>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</si>
  <si>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</si>
  <si>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</si>
  <si>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</si>
  <si>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</si>
  <si>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</si>
  <si>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</si>
  <si>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</si>
  <si>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</si>
  <si>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</si>
  <si>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</si>
  <si>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</si>
  <si>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</si>
  <si>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</si>
  <si>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</si>
  <si>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</si>
  <si>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</si>
  <si>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</si>
  <si>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</si>
  <si>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</si>
  <si>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</si>
  <si>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</si>
  <si>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</si>
  <si>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</si>
  <si>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</si>
  <si>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</si>
  <si>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</si>
  <si>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</si>
  <si>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</si>
  <si>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</si>
  <si>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</si>
  <si>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</si>
  <si>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</si>
  <si>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</si>
  <si>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</si>
  <si>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</si>
  <si>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</si>
  <si>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</si>
  <si>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</si>
  <si>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</si>
  <si>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</si>
  <si>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</si>
  <si>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</si>
  <si>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</si>
  <si>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</si>
  <si>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</si>
  <si>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</si>
  <si>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</si>
  <si>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</si>
  <si>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</si>
  <si>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</si>
  <si>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</si>
  <si>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</si>
  <si>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</si>
  <si>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</si>
  <si>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</si>
  <si>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</si>
  <si>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</si>
  <si>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</si>
  <si>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</si>
  <si>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</si>
  <si>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</si>
  <si>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</si>
  <si>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</si>
  <si>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</si>
  <si>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</si>
  <si>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</si>
  <si>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</si>
  <si>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</si>
  <si>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</si>
  <si>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</si>
  <si>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</si>
  <si>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</si>
  <si>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</si>
  <si>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</si>
  <si>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</si>
  <si>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</si>
  <si>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</si>
  <si>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</si>
  <si>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</si>
  <si>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</si>
  <si>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</si>
  <si>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</si>
  <si>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</si>
  <si>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</si>
  <si>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</si>
  <si>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</si>
  <si>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</si>
  <si>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</si>
  <si>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</si>
  <si>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</si>
  <si>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</si>
  <si>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</si>
  <si>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</si>
  <si>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</si>
  <si>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</si>
  <si>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</si>
  <si>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</si>
  <si>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</si>
  <si>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</si>
  <si>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</si>
  <si>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</si>
  <si>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</si>
  <si>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</si>
  <si>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</si>
  <si>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</si>
  <si>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</si>
  <si>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</si>
  <si>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</si>
  <si>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</si>
  <si>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</si>
  <si>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</si>
  <si>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</si>
  <si>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</si>
  <si>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</si>
  <si>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</si>
  <si>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</si>
  <si>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</si>
  <si>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</si>
  <si>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</si>
  <si>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</si>
  <si>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</si>
  <si>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</si>
  <si>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</si>
  <si>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</si>
  <si>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</si>
  <si>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</si>
  <si>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</si>
  <si>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</si>
  <si>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</si>
  <si>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</si>
  <si>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</si>
  <si>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</si>
  <si>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</si>
  <si>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</si>
  <si>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</si>
  <si>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</si>
  <si>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</si>
  <si>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</si>
  <si>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</si>
  <si>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</si>
  <si>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</si>
  <si>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</si>
  <si>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</si>
  <si>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</si>
  <si>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</si>
  <si>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</si>
  <si>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</si>
  <si>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</si>
  <si>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</si>
  <si>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</si>
  <si>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</si>
  <si>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</si>
  <si>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</si>
  <si>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</si>
  <si>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</si>
  <si>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</si>
  <si>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</si>
  <si>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</si>
  <si>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</si>
  <si>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</si>
  <si>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</si>
  <si>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</si>
  <si>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</si>
  <si>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</si>
  <si>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</si>
  <si>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</si>
  <si>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</si>
  <si>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</si>
  <si>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</si>
  <si>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</si>
  <si>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</si>
  <si>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</si>
  <si>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</si>
  <si>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</si>
  <si>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</si>
  <si>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</si>
  <si>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</si>
  <si>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</si>
  <si>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</si>
  <si>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</si>
  <si>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</si>
  <si>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</si>
  <si>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</si>
  <si>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</si>
  <si>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</si>
  <si>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</si>
  <si>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</si>
  <si>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</si>
  <si>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</si>
  <si>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</si>
  <si>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</si>
  <si>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</si>
  <si>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</si>
  <si>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</si>
  <si>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</si>
  <si>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</si>
  <si>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</si>
  <si>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</si>
  <si>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</si>
  <si>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</si>
  <si>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</si>
  <si>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</si>
  <si>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</si>
  <si>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</si>
  <si>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</si>
  <si>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</si>
  <si>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</si>
  <si>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</si>
  <si>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</si>
  <si>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</si>
  <si>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</si>
  <si>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</si>
  <si>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</si>
  <si>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</si>
  <si>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</si>
  <si>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</si>
  <si>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</si>
  <si>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</si>
  <si>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</si>
  <si>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</si>
  <si>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</si>
  <si>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</si>
  <si>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</si>
  <si>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</si>
  <si>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</si>
  <si>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</si>
  <si>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</si>
  <si>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</si>
  <si>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</si>
  <si>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</si>
  <si>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</si>
  <si>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</si>
  <si>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</si>
  <si>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</si>
  <si>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</si>
  <si>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</si>
  <si>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</si>
  <si>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</si>
  <si>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</si>
  <si>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</si>
  <si>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</si>
  <si>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</si>
  <si>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</si>
  <si>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</si>
  <si>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</si>
  <si>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</si>
  <si>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</si>
  <si>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</si>
  <si>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</si>
  <si>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</si>
  <si>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</si>
  <si>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</si>
  <si>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</si>
  <si>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</si>
  <si>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</si>
  <si>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</si>
  <si>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</si>
  <si>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</si>
  <si>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</si>
  <si>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</si>
  <si>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</si>
  <si>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</si>
  <si>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</si>
  <si>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</si>
  <si>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</si>
  <si>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</si>
  <si>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</si>
  <si>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</si>
  <si>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</si>
  <si>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</si>
  <si>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</si>
  <si>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</si>
  <si>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</si>
  <si>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</si>
  <si>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</si>
  <si>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</si>
  <si>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</si>
  <si>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</si>
  <si>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</si>
  <si>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</si>
  <si>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</si>
  <si>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</si>
  <si>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</si>
  <si>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</si>
  <si>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</si>
  <si>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</si>
  <si>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</si>
  <si>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</si>
  <si>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</si>
  <si>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</si>
  <si>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</si>
  <si>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</si>
  <si>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</si>
  <si>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</si>
  <si>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</si>
  <si>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</si>
  <si>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</si>
  <si>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</si>
  <si>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</si>
  <si>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</si>
  <si>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</si>
  <si>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</si>
  <si>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</si>
  <si>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</si>
  <si>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</si>
  <si>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</si>
  <si>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</si>
  <si>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</si>
  <si>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</si>
  <si>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</si>
  <si>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</si>
  <si>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</si>
  <si>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</si>
  <si>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</si>
  <si>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</si>
  <si>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</si>
  <si>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</si>
  <si>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</si>
  <si>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</si>
  <si>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</si>
  <si>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</si>
  <si>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</si>
  <si>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</si>
  <si>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</si>
  <si>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</si>
  <si>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</si>
  <si>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</si>
  <si>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</si>
  <si>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</si>
  <si>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</si>
  <si>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</si>
  <si>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</si>
  <si>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</si>
  <si>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</si>
  <si>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</si>
  <si>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</si>
  <si>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</si>
  <si>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</si>
  <si>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</si>
  <si>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</si>
  <si>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</si>
  <si>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</si>
  <si>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</si>
  <si>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</si>
  <si>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</si>
  <si>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</si>
  <si>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</si>
  <si>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</si>
  <si>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</si>
  <si>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</si>
  <si>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</si>
  <si>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</si>
  <si>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</si>
  <si>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</si>
  <si>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</si>
  <si>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</si>
  <si>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</si>
  <si>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</si>
  <si>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</si>
  <si>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</si>
  <si>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</si>
  <si>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</si>
  <si>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</si>
  <si>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</si>
  <si>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</si>
  <si>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</si>
  <si>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</si>
  <si>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</si>
  <si>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</si>
  <si>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</si>
  <si>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</si>
  <si>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</si>
  <si>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</si>
  <si>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</si>
  <si>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</si>
  <si>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</si>
  <si>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</si>
  <si>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</si>
  <si>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</si>
  <si>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</si>
  <si>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</si>
  <si>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</si>
  <si>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</si>
  <si>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</si>
  <si>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</si>
  <si>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</si>
  <si>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</si>
  <si>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</si>
  <si>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</si>
  <si>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</si>
  <si>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</si>
  <si>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</si>
  <si>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</si>
  <si>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</si>
  <si>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</si>
  <si>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</si>
  <si>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</si>
  <si>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</si>
  <si>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</si>
  <si>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</si>
  <si>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</si>
  <si>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</si>
  <si>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</si>
  <si>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</si>
  <si>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</si>
  <si>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</si>
  <si>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</si>
  <si>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</si>
  <si>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</si>
  <si>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</si>
  <si>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</si>
  <si>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</si>
  <si>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</si>
  <si>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</si>
  <si>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</si>
  <si>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</si>
  <si>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</si>
  <si>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</si>
  <si>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</si>
  <si>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</si>
  <si>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</si>
  <si>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</si>
  <si>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</si>
  <si>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</si>
  <si>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</si>
  <si>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</si>
  <si>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</si>
  <si>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</si>
  <si>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</si>
  <si>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</si>
  <si>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</si>
  <si>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</si>
  <si>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</si>
  <si>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</si>
  <si>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</si>
  <si>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</si>
  <si>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</si>
  <si>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</si>
  <si>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</si>
  <si>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</si>
  <si>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</si>
  <si>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</si>
  <si>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</si>
  <si>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</si>
  <si>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</si>
  <si>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</si>
  <si>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</si>
  <si>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</si>
  <si>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</si>
  <si>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</si>
  <si>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</si>
  <si>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</si>
  <si>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</si>
  <si>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</si>
  <si>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</si>
  <si>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</si>
  <si>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</si>
  <si>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</si>
  <si>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</si>
  <si>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</si>
  <si>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</si>
  <si>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</si>
  <si>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</si>
  <si>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</si>
  <si>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</si>
  <si>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</si>
  <si>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</si>
  <si>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</si>
  <si>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</si>
  <si>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</si>
  <si>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</si>
  <si>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</si>
  <si>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</si>
  <si>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</si>
  <si>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</si>
  <si>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</si>
  <si>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</si>
  <si>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</si>
  <si>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</si>
  <si>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</si>
  <si>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</si>
  <si>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</si>
  <si>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</si>
  <si>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</si>
  <si>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</si>
  <si>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</si>
  <si>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</si>
  <si>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</si>
  <si>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</si>
  <si>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</si>
  <si>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</si>
  <si>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</si>
  <si>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</si>
  <si>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</si>
  <si>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</si>
  <si>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</si>
  <si>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</si>
  <si>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</si>
  <si>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</si>
  <si>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</si>
  <si>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</si>
  <si>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</si>
  <si>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</si>
  <si>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</si>
  <si>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</si>
  <si>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</si>
  <si>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</si>
  <si>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</si>
  <si>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</si>
  <si>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</si>
  <si>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</si>
  <si>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</si>
  <si>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</si>
  <si>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</si>
  <si>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</si>
  <si>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</si>
  <si>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</si>
  <si>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</si>
  <si>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</si>
  <si>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</si>
  <si>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</si>
  <si>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</si>
  <si>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</si>
  <si>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</si>
  <si>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</si>
  <si>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</si>
  <si>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</si>
  <si>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</si>
  <si>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</si>
  <si>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</si>
  <si>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</si>
  <si>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</si>
  <si>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</si>
  <si>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</si>
  <si>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</si>
  <si>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</si>
  <si>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</si>
  <si>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</si>
  <si>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</si>
  <si>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</si>
  <si>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</si>
  <si>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</si>
  <si>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</si>
  <si>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</si>
  <si>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</si>
  <si>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</si>
  <si>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</si>
  <si>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</si>
  <si>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</si>
  <si>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</si>
  <si>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</si>
  <si>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</si>
  <si>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</si>
  <si>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</si>
  <si>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</si>
  <si>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</si>
  <si>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</si>
  <si>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</si>
  <si>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</si>
  <si>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</si>
  <si>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</si>
  <si>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</si>
  <si>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</si>
  <si>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</si>
  <si>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</si>
  <si>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</si>
  <si>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</si>
  <si>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</si>
  <si>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</si>
  <si>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</si>
  <si>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</si>
  <si>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</si>
  <si>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</si>
  <si>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</si>
  <si>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</si>
  <si>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</si>
  <si>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</si>
  <si>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</si>
  <si>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</si>
  <si>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</si>
  <si>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</si>
  <si>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</si>
  <si>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</si>
  <si>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</si>
  <si>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</si>
  <si>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</si>
  <si>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</si>
  <si>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</si>
  <si>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</si>
  <si>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</si>
  <si>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</si>
  <si>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</si>
  <si>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</si>
  <si>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</si>
  <si>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</si>
  <si>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</si>
  <si>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</si>
  <si>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</si>
  <si>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</si>
  <si>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</si>
  <si>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</si>
  <si>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</si>
  <si>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</si>
  <si>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</si>
  <si>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</si>
  <si>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</si>
  <si>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</si>
  <si>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</si>
  <si>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</si>
  <si>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</si>
  <si>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</si>
  <si>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</si>
  <si>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</si>
  <si>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</si>
  <si>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</si>
  <si>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</si>
  <si>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</si>
  <si>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</si>
  <si>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</si>
  <si>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</si>
  <si>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</si>
  <si>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</si>
  <si>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</si>
  <si>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</si>
  <si>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</si>
  <si>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</si>
  <si>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</si>
  <si>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</si>
  <si>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</si>
  <si>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</si>
  <si>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</si>
  <si>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</si>
  <si>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</si>
  <si>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</si>
  <si>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</si>
  <si>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</si>
  <si>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</si>
  <si>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</si>
  <si>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</si>
  <si>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</si>
  <si>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</si>
  <si>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</si>
  <si>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</si>
  <si>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</si>
  <si>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</si>
  <si>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</si>
  <si>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</si>
  <si>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</si>
  <si>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</si>
  <si>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</si>
  <si>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</si>
  <si>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</si>
  <si>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</si>
  <si>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</si>
  <si>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</si>
  <si>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</si>
  <si>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</si>
  <si>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</si>
  <si>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</si>
  <si>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</si>
  <si>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</si>
  <si>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</si>
  <si>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</si>
  <si>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</si>
  <si>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</si>
  <si>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</si>
  <si>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</si>
  <si>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</si>
  <si>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</si>
  <si>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</si>
  <si>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</si>
  <si>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</si>
  <si>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</si>
  <si>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</si>
  <si>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</si>
  <si>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</si>
  <si>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</si>
  <si>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</si>
  <si>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</si>
  <si>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</si>
  <si>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</si>
  <si>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</si>
  <si>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</si>
  <si>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</si>
  <si>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</si>
  <si>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</si>
  <si>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</si>
  <si>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</si>
  <si>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</si>
  <si>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</si>
  <si>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</si>
  <si>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</si>
  <si>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</si>
  <si>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</si>
  <si>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</si>
  <si>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</si>
  <si>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</si>
  <si>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</si>
  <si>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</si>
  <si>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</si>
  <si>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</si>
  <si>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</si>
  <si>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</si>
  <si>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</si>
  <si>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</si>
  <si>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</si>
  <si>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</si>
  <si>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</si>
  <si>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</si>
  <si>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</si>
  <si>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</si>
  <si>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</si>
  <si>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</si>
  <si>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</si>
  <si>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</si>
  <si>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</si>
  <si>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</si>
  <si>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</si>
  <si>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</si>
  <si>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</si>
  <si>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</si>
  <si>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</si>
  <si>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</si>
  <si>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</si>
  <si>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</si>
  <si>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</si>
  <si>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</si>
  <si>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</si>
  <si>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</si>
  <si>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</si>
  <si>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</si>
  <si>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</si>
  <si>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</si>
  <si>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</si>
  <si>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</si>
  <si>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</si>
  <si>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</si>
  <si>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</si>
  <si>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</si>
  <si>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</si>
  <si>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</si>
  <si>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</si>
  <si>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</si>
  <si>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</si>
  <si>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</si>
  <si>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</si>
  <si>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</si>
  <si>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</si>
  <si>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</si>
  <si>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</si>
  <si>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</si>
  <si>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</si>
  <si>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</si>
  <si>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</si>
  <si>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</si>
  <si>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</si>
  <si>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</si>
  <si>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</si>
  <si>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</si>
  <si>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</si>
  <si>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</si>
  <si>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</si>
  <si>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</si>
  <si>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</si>
  <si>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</si>
  <si>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</si>
  <si>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</si>
  <si>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</si>
  <si>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</si>
  <si>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</si>
  <si>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</si>
  <si>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</si>
  <si>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</si>
  <si>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</si>
  <si>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</si>
  <si>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</si>
  <si>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</si>
  <si>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</si>
  <si>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</si>
  <si>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</si>
  <si>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</si>
  <si>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</si>
  <si>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</si>
  <si>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</si>
  <si>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</si>
  <si>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</si>
  <si>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</si>
  <si>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</si>
  <si>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</si>
  <si>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</si>
  <si>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</si>
  <si>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</si>
  <si>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</si>
  <si>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</si>
  <si>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</si>
  <si>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</si>
  <si>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</si>
  <si>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</si>
  <si>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</si>
  <si>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</si>
  <si>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</si>
  <si>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</si>
  <si>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</si>
  <si>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</si>
  <si>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</si>
  <si>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</si>
  <si>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</si>
  <si>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</si>
  <si>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</si>
  <si>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</si>
  <si>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</si>
  <si>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</si>
  <si>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</si>
  <si>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</si>
  <si>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</si>
  <si>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</si>
  <si>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</si>
  <si>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</si>
  <si>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</si>
  <si>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</si>
  <si>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</si>
  <si>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</si>
  <si>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</si>
  <si>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</si>
  <si>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</si>
  <si>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</si>
  <si>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</si>
  <si>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</si>
  <si>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</si>
  <si>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</si>
  <si>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</si>
  <si>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</si>
  <si>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</si>
  <si>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</si>
  <si>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</si>
  <si>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</si>
  <si>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</si>
  <si>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</si>
  <si>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</si>
  <si>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</si>
  <si>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</si>
  <si>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</si>
  <si>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</si>
  <si>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</si>
  <si>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</si>
  <si>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</si>
  <si>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</si>
  <si>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</si>
  <si>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</si>
  <si>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</si>
  <si>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</si>
  <si>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</si>
  <si>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</si>
  <si>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</si>
  <si>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</si>
  <si>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</si>
  <si>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</si>
  <si>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</si>
  <si>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</si>
  <si>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</si>
  <si>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</si>
  <si>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</si>
  <si>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</si>
  <si>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</si>
  <si>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</si>
  <si>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</si>
  <si>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</si>
  <si>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</si>
  <si>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</si>
  <si>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</si>
  <si>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</si>
  <si>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</si>
  <si>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</si>
  <si>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</si>
  <si>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</si>
  <si>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</si>
  <si>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</si>
  <si>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</si>
  <si>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</si>
  <si>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</si>
  <si>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</si>
  <si>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</si>
  <si>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</si>
  <si>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</si>
  <si>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</si>
  <si>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</si>
  <si>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</si>
  <si>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</si>
  <si>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</si>
  <si>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</si>
  <si>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</si>
  <si>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</si>
  <si>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</si>
  <si>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</si>
  <si>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</si>
  <si>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</si>
  <si>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</si>
  <si>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</si>
  <si>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</si>
  <si>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</si>
  <si>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</si>
  <si>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</si>
  <si>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</si>
  <si>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</si>
  <si>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</si>
  <si>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</si>
  <si>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</si>
  <si>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</si>
  <si>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</si>
  <si>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</si>
  <si>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</si>
  <si>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</si>
  <si>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</si>
  <si>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</si>
  <si>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</si>
  <si>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</si>
  <si>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</si>
  <si>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</si>
  <si>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</si>
  <si>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</si>
  <si>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</si>
  <si>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</si>
  <si>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</si>
  <si>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</si>
  <si>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</si>
  <si>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</si>
  <si>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</si>
  <si>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</si>
  <si>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</si>
  <si>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</si>
  <si>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</si>
  <si>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</si>
  <si>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</si>
  <si>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</si>
  <si>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</si>
  <si>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</si>
  <si>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</si>
  <si>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</si>
  <si>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</si>
  <si>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</si>
  <si>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</si>
  <si>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</si>
  <si>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</si>
  <si>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</si>
  <si>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</si>
  <si>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</si>
  <si>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</si>
  <si>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</si>
  <si>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</si>
  <si>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</si>
  <si>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</si>
  <si>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</si>
  <si>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</si>
  <si>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</si>
  <si>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</si>
  <si>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</si>
  <si>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</si>
  <si>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</si>
  <si>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</si>
  <si>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</si>
  <si>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</si>
  <si>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</si>
  <si>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</si>
  <si>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</si>
  <si>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</si>
  <si>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</si>
  <si>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</si>
  <si>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</si>
  <si>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</si>
  <si>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</si>
  <si>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</si>
  <si>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</si>
  <si>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</si>
  <si>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</si>
  <si>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</si>
  <si>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</si>
  <si>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</si>
  <si>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</si>
  <si>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</si>
  <si>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</si>
  <si>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</si>
  <si>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</si>
  <si>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</si>
  <si>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</si>
  <si>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</si>
  <si>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</si>
  <si>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</si>
  <si>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</si>
  <si>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</si>
  <si>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</si>
  <si>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</si>
  <si>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</si>
  <si>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</si>
  <si>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</si>
  <si>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</si>
  <si>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</si>
  <si>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</si>
  <si>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</si>
  <si>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</si>
  <si>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</si>
  <si>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</si>
  <si>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</si>
  <si>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</si>
  <si>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</si>
  <si>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</si>
  <si>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</si>
  <si>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</si>
  <si>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</si>
  <si>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</si>
  <si>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</si>
  <si>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</si>
  <si>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</si>
  <si>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</si>
  <si>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</si>
  <si>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</si>
  <si>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</si>
  <si>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</si>
  <si>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</si>
  <si>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</si>
  <si>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</si>
  <si>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</si>
  <si>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</si>
  <si>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</si>
  <si>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</si>
  <si>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</si>
  <si>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</si>
  <si>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</si>
  <si>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</si>
  <si>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</si>
  <si>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</si>
  <si>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</si>
  <si>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</si>
  <si>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</si>
  <si>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</si>
  <si>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</si>
  <si>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</si>
  <si>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</si>
  <si>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</si>
  <si>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</si>
  <si>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</si>
  <si>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</si>
  <si>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</si>
  <si>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</si>
  <si>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</si>
  <si>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</si>
  <si>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</si>
  <si>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</si>
  <si>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</si>
  <si>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</si>
  <si>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</si>
  <si>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</si>
  <si>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</si>
  <si>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</si>
  <si>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</si>
  <si>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</si>
  <si>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</si>
  <si>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</si>
  <si>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</si>
  <si>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</si>
  <si>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</si>
  <si>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</si>
  <si>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</si>
  <si>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</si>
  <si>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</si>
  <si>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</si>
  <si>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</si>
  <si>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</si>
  <si>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</si>
  <si>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</si>
  <si>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</si>
  <si>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</si>
  <si>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</si>
  <si>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</si>
  <si>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</si>
  <si>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</si>
  <si>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</si>
  <si>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</si>
  <si>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</si>
  <si>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</si>
  <si>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</si>
  <si>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</si>
  <si>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</si>
  <si>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</si>
  <si>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</si>
  <si>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</si>
  <si>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</si>
  <si>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</si>
  <si>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</si>
  <si>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</si>
  <si>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</si>
  <si>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</si>
  <si>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</si>
  <si>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</si>
  <si>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</si>
  <si>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</si>
  <si>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</si>
  <si>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</si>
  <si>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</si>
  <si>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</si>
  <si>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</si>
  <si>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</si>
  <si>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</si>
  <si>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</si>
  <si>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</si>
  <si>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</si>
  <si>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</si>
  <si>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</si>
  <si>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</si>
  <si>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</si>
  <si>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</si>
  <si>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</si>
  <si>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</si>
  <si>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</si>
  <si>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</si>
  <si>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</si>
  <si>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</si>
  <si>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</si>
  <si>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</si>
  <si>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</si>
  <si>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</si>
  <si>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</si>
  <si>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</si>
  <si>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</si>
  <si>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</si>
  <si>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</si>
  <si>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</si>
  <si>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</si>
  <si>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</si>
  <si>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</si>
  <si>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</si>
  <si>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</si>
  <si>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</si>
  <si>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</si>
  <si>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</si>
  <si>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</si>
  <si>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</si>
  <si>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</si>
  <si>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</si>
  <si>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</si>
  <si>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</si>
  <si>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</si>
  <si>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</si>
  <si>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</si>
  <si>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</si>
  <si>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</si>
  <si>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</si>
  <si>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</si>
  <si>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</si>
  <si>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</si>
  <si>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</si>
  <si>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</si>
  <si>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</si>
  <si>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</si>
  <si>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</si>
  <si>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</si>
  <si>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</si>
  <si>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</si>
  <si>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</si>
  <si>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</si>
  <si>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</si>
  <si>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</si>
  <si>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</si>
  <si>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</si>
  <si>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</si>
  <si>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</si>
  <si>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</si>
  <si>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</si>
  <si>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</si>
  <si>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</si>
  <si>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</si>
  <si>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</si>
  <si>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</si>
  <si>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</si>
  <si>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</si>
  <si>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</si>
  <si>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</si>
  <si>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</si>
  <si>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</si>
  <si>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</si>
  <si>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</si>
  <si>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</si>
  <si>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</si>
  <si>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</si>
  <si>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</si>
  <si>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</si>
  <si>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</si>
  <si>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</si>
  <si>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</si>
  <si>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</si>
  <si>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</si>
  <si>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</si>
  <si>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</si>
  <si>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</si>
  <si>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</si>
  <si>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</si>
  <si>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</si>
  <si>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</si>
  <si>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</si>
  <si>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</si>
  <si>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</si>
  <si>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</si>
  <si>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</si>
  <si>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</si>
  <si>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</si>
  <si>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</si>
  <si>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</si>
  <si>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</si>
  <si>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</si>
  <si>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</si>
  <si>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</si>
  <si>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</si>
  <si>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</si>
  <si>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</si>
  <si>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</si>
  <si>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</si>
  <si>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</si>
  <si>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</si>
  <si>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</si>
  <si>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</si>
  <si>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</si>
  <si>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</si>
  <si>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</si>
  <si>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</si>
  <si>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</si>
  <si>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</si>
  <si>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</si>
  <si>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</si>
  <si>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</si>
  <si>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</si>
  <si>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</si>
  <si>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</si>
  <si>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</si>
  <si>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</si>
  <si>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</si>
  <si>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</si>
  <si>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</si>
  <si>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</si>
  <si>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</si>
  <si>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</si>
  <si>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</si>
  <si>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</si>
  <si>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</si>
  <si>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</si>
  <si>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</si>
  <si>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</si>
  <si>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</si>
  <si>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</si>
  <si>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</si>
  <si>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</si>
  <si>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</si>
  <si>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</si>
  <si>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</si>
  <si>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</si>
  <si>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</si>
  <si>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</si>
  <si>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</si>
  <si>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</si>
  <si>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</si>
  <si>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</si>
  <si>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</si>
  <si>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</si>
  <si>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</si>
  <si>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</si>
  <si>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</si>
  <si>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</si>
  <si>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</si>
  <si>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</si>
  <si>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</si>
  <si>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</si>
  <si>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</si>
  <si>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</si>
  <si>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</si>
  <si>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</si>
  <si>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</si>
  <si>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</si>
  <si>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</si>
  <si>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</si>
  <si>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</si>
  <si>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</si>
  <si>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</si>
  <si>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</si>
  <si>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</si>
  <si>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</si>
  <si>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</si>
  <si>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</si>
  <si>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</si>
  <si>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</si>
  <si>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</si>
  <si>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</si>
  <si>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</si>
  <si>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</si>
  <si>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</si>
  <si>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</si>
  <si>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</si>
  <si>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</si>
  <si>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</si>
  <si>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</si>
  <si>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</si>
  <si>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</si>
  <si>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</si>
  <si>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</si>
  <si>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</si>
  <si>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</si>
  <si>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</si>
  <si>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</si>
  <si>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</si>
  <si>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</si>
  <si>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</si>
  <si>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</si>
  <si>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</si>
  <si>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</si>
  <si>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</si>
  <si>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</si>
  <si>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</si>
  <si>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</si>
  <si>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</si>
  <si>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</si>
  <si>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</si>
  <si>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</si>
  <si>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</si>
  <si>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</si>
  <si>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</si>
  <si>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</si>
  <si>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</si>
  <si>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</si>
  <si>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</si>
  <si>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</si>
  <si>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</si>
  <si>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</si>
  <si>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</si>
  <si>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</si>
  <si>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</si>
  <si>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</si>
  <si>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</si>
  <si>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</si>
  <si>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</si>
  <si>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</si>
  <si>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</si>
  <si>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</si>
  <si>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</si>
  <si>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</si>
  <si>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</si>
  <si>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</si>
  <si>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</si>
  <si>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</si>
  <si>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</si>
  <si>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</si>
  <si>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</si>
  <si>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</si>
  <si>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</si>
  <si>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</si>
  <si>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</si>
  <si>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</si>
  <si>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</si>
  <si>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</si>
  <si>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</si>
  <si>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</si>
  <si>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</si>
  <si>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</si>
  <si>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</si>
  <si>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</si>
  <si>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</si>
  <si>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</si>
  <si>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</si>
  <si>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</si>
  <si>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</si>
  <si>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</si>
  <si>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</si>
  <si>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</si>
  <si>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</si>
  <si>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</si>
  <si>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</si>
  <si>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</si>
  <si>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</si>
  <si>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</si>
  <si>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</si>
  <si>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</si>
  <si>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</si>
  <si>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</si>
  <si>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</si>
  <si>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</si>
  <si>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</si>
  <si>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</si>
  <si>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</si>
  <si>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</si>
  <si>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</si>
  <si>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</si>
  <si>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</si>
  <si>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</si>
  <si>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</si>
  <si>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</si>
  <si>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</si>
  <si>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</si>
  <si>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</si>
  <si>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</si>
  <si>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</si>
  <si>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</si>
  <si>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</si>
  <si>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</si>
  <si>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</si>
  <si>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</si>
  <si>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</si>
  <si>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</si>
  <si>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</si>
  <si>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</si>
  <si>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</si>
  <si>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</si>
  <si>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</si>
  <si>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</si>
  <si>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</si>
  <si>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</si>
  <si>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</si>
  <si>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</si>
  <si>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</si>
  <si>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</si>
  <si>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</si>
  <si>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</si>
  <si>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</si>
  <si>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</si>
  <si>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</si>
  <si>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</si>
  <si>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</si>
  <si>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</si>
  <si>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</si>
  <si>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</si>
  <si>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</si>
  <si>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</si>
  <si>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</si>
  <si>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</si>
  <si>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</si>
  <si>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</si>
  <si>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</si>
  <si>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</si>
  <si>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</si>
  <si>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</si>
  <si>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</si>
  <si>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</si>
  <si>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</si>
  <si>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</si>
  <si>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</si>
  <si>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</si>
  <si>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</si>
  <si>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</si>
  <si>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</si>
  <si>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</si>
  <si>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</si>
  <si>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</si>
  <si>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</si>
  <si>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</si>
  <si>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</si>
  <si>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</si>
  <si>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</si>
  <si>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</si>
  <si>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</si>
  <si>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</si>
  <si>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</si>
  <si>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</si>
  <si>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</si>
  <si>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</si>
  <si>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</si>
  <si>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</si>
  <si>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</si>
  <si>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</si>
  <si>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</si>
  <si>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</si>
  <si>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</si>
  <si>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</si>
  <si>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</si>
  <si>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</si>
  <si>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</si>
  <si>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</si>
  <si>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</si>
  <si>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</si>
  <si>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</si>
  <si>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</si>
  <si>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</si>
  <si>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</si>
  <si>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</si>
  <si>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</si>
  <si>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</si>
  <si>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</si>
  <si>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</si>
  <si>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</si>
  <si>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</si>
  <si>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</si>
  <si>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</si>
  <si>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</si>
  <si>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</si>
  <si>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</si>
  <si>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</si>
  <si>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</si>
  <si>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</si>
  <si>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</si>
  <si>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</si>
  <si>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</si>
  <si>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</si>
  <si>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</si>
  <si>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</si>
  <si>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</si>
  <si>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</si>
  <si>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</si>
  <si>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</si>
  <si>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</si>
  <si>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</si>
  <si>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</si>
  <si>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</si>
  <si>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</si>
  <si>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</si>
  <si>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</si>
  <si>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</si>
  <si>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</si>
  <si>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</si>
  <si>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</si>
  <si>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</si>
  <si>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</si>
  <si>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</si>
  <si>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</si>
  <si>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</si>
  <si>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</si>
  <si>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</si>
  <si>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</si>
  <si>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</si>
  <si>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</si>
  <si>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</si>
  <si>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</si>
  <si>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</si>
  <si>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</si>
  <si>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</si>
  <si>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</si>
  <si>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</si>
  <si>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</si>
  <si>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</si>
  <si>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</si>
  <si>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</si>
  <si>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</si>
  <si>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</si>
  <si>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</si>
  <si>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</si>
  <si>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</si>
  <si>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</si>
  <si>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</si>
  <si>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</si>
  <si>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</si>
  <si>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</si>
  <si>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</si>
  <si>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</si>
  <si>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</si>
  <si>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</si>
  <si>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</si>
  <si>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</si>
  <si>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</si>
  <si>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</si>
  <si>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</si>
  <si>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</si>
  <si>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</si>
  <si>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</si>
  <si>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</si>
  <si>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</si>
  <si>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</si>
  <si>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</si>
  <si>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</si>
  <si>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</si>
  <si>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</si>
  <si>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</si>
  <si>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</si>
  <si>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</si>
  <si>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</si>
  <si>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</si>
  <si>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</si>
  <si>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</si>
  <si>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</si>
  <si>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</si>
  <si>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</si>
  <si>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</si>
  <si>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</si>
  <si>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</si>
  <si>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</si>
  <si>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</si>
  <si>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</si>
  <si>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</si>
  <si>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</si>
  <si>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</si>
  <si>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</si>
  <si>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</si>
  <si>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</si>
  <si>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</si>
  <si>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</si>
  <si>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</si>
  <si>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</si>
  <si>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</si>
  <si>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</si>
  <si>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</si>
  <si>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</si>
  <si>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</si>
  <si>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</si>
  <si>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</si>
  <si>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</si>
  <si>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</si>
  <si>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</si>
  <si>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</si>
  <si>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</si>
  <si>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</si>
  <si>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</si>
  <si>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</si>
  <si>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</si>
  <si>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</si>
  <si>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</si>
  <si>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</si>
  <si>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</si>
  <si>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</si>
  <si>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</si>
  <si>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</si>
  <si>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</si>
  <si>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</si>
  <si>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</si>
  <si>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</si>
  <si>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</si>
  <si>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</si>
  <si>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</si>
  <si>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</si>
  <si>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</si>
  <si>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</si>
  <si>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</si>
  <si>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</si>
  <si>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</si>
  <si>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</si>
  <si>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</si>
  <si>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</si>
  <si>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</si>
  <si>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</si>
  <si>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</si>
  <si>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</si>
  <si>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</si>
  <si>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</si>
  <si>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</si>
  <si>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</si>
  <si>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</si>
  <si>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</si>
  <si>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</si>
  <si>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</si>
  <si>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</si>
  <si>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</si>
  <si>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</si>
  <si>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</si>
  <si>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</si>
  <si>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</si>
  <si>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</si>
  <si>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</si>
  <si>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</si>
  <si>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</si>
  <si>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</si>
  <si>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</si>
  <si>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</si>
  <si>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</si>
  <si>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</si>
  <si>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</si>
  <si>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</si>
  <si>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</si>
  <si>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</si>
  <si>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</si>
  <si>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</si>
  <si>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</si>
  <si>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</si>
  <si>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</si>
  <si>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</si>
  <si>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</si>
  <si>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</si>
  <si>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</si>
  <si>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</si>
  <si>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</si>
  <si>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</si>
  <si>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</si>
  <si>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</si>
  <si>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</si>
  <si>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</si>
  <si>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</si>
  <si>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</si>
  <si>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</si>
  <si>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</si>
  <si>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</si>
  <si>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</si>
  <si>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</si>
  <si>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</si>
  <si>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</si>
  <si>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</si>
  <si>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</si>
  <si>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</si>
  <si>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</si>
  <si>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</si>
  <si>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</si>
  <si>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</si>
  <si>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</si>
  <si>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</si>
  <si>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</si>
  <si>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</si>
  <si>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</si>
  <si>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</si>
  <si>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</si>
  <si>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</si>
  <si>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</si>
  <si>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</si>
  <si>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</si>
  <si>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</si>
  <si>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</si>
  <si>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</si>
  <si>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</si>
  <si>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</si>
  <si>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</si>
  <si>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</si>
  <si>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</si>
  <si>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</si>
  <si>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</si>
  <si>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</si>
  <si>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</si>
  <si>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</si>
  <si>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</si>
  <si>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</si>
  <si>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</si>
  <si>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</si>
  <si>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</si>
  <si>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</si>
  <si>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</si>
  <si>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</si>
  <si>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</si>
  <si>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</si>
  <si>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</si>
  <si>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</si>
  <si>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</si>
  <si>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</si>
  <si>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</si>
  <si>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</si>
  <si>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</si>
  <si>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</si>
  <si>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</si>
  <si>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</si>
  <si>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</si>
  <si>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</si>
  <si>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</si>
  <si>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</si>
  <si>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</si>
  <si>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</si>
  <si>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</si>
  <si>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</si>
  <si>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</si>
  <si>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</si>
  <si>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</si>
  <si>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</si>
  <si>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</si>
  <si>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</si>
  <si>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</si>
  <si>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</si>
  <si>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</si>
  <si>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</si>
  <si>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</si>
  <si>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</si>
  <si>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</si>
  <si>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</si>
  <si>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</si>
  <si>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</si>
  <si>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</si>
  <si>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</si>
  <si>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</si>
  <si>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</si>
  <si>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</si>
  <si>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</si>
  <si>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</si>
  <si>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</si>
  <si>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</si>
  <si>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</si>
  <si>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</si>
  <si>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</si>
  <si>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</si>
  <si>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</si>
  <si>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</si>
  <si>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</si>
  <si>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</si>
  <si>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</si>
  <si>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</si>
  <si>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</si>
  <si>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</si>
  <si>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</si>
  <si>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</si>
  <si>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</si>
  <si>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</si>
  <si>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</si>
  <si>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</si>
  <si>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</si>
  <si>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</si>
  <si>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</si>
  <si>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</si>
  <si>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</si>
  <si>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</si>
  <si>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</si>
  <si>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</si>
  <si>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</si>
  <si>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</si>
  <si>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</si>
  <si>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</si>
  <si>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</si>
  <si>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</si>
  <si>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</si>
  <si>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</si>
  <si>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</si>
  <si>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</si>
  <si>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</si>
  <si>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</si>
  <si>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</si>
  <si>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</si>
  <si>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</si>
  <si>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</si>
  <si>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</si>
  <si>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</si>
  <si>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</si>
  <si>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</si>
  <si>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</si>
  <si>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</si>
  <si>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</si>
  <si>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</si>
  <si>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</si>
  <si>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</si>
  <si>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</si>
  <si>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</si>
  <si>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</si>
  <si>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</si>
  <si>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</si>
  <si>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</si>
  <si>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</si>
  <si>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</si>
  <si>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</si>
  <si>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</si>
  <si>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</si>
  <si>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</si>
  <si>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</si>
  <si>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</si>
  <si>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</si>
  <si>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</si>
  <si>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</si>
  <si>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</si>
  <si>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</si>
  <si>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</si>
  <si>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</si>
  <si>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</si>
  <si>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</si>
  <si>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</si>
  <si>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</si>
  <si>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</si>
  <si>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</si>
  <si>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</si>
  <si>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</si>
  <si>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</si>
  <si>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</si>
  <si>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</si>
  <si>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</si>
  <si>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</si>
  <si>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</si>
  <si>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</si>
  <si>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</si>
  <si>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</si>
  <si>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</si>
  <si>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</si>
  <si>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</si>
  <si>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</si>
  <si>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</si>
  <si>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</si>
  <si>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</si>
  <si>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</si>
  <si>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</si>
  <si>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</si>
  <si>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</si>
  <si>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</si>
  <si>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</si>
  <si>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</si>
  <si>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</si>
  <si>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</si>
  <si>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</si>
  <si>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</si>
  <si>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</si>
  <si>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</si>
  <si>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</si>
  <si>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</si>
  <si>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</si>
  <si>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</si>
  <si>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</si>
  <si>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</si>
  <si>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</si>
  <si>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</si>
  <si>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</si>
  <si>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</si>
  <si>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</si>
  <si>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</si>
  <si>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</si>
  <si>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</si>
  <si>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</si>
  <si>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</si>
  <si>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</si>
  <si>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</si>
  <si>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</si>
  <si>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</si>
  <si>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</si>
  <si>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</si>
  <si>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</si>
  <si>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</si>
  <si>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</si>
  <si>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</si>
  <si>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</si>
  <si>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</si>
  <si>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</si>
  <si>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</si>
  <si>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</si>
  <si>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</si>
  <si>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</si>
  <si>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</si>
  <si>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</si>
  <si>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</si>
  <si>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</si>
  <si>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</si>
  <si>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</si>
  <si>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</si>
  <si>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</si>
  <si>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</si>
  <si>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</si>
  <si>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</si>
  <si>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</si>
  <si>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</si>
  <si>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</si>
  <si>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</si>
  <si>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</si>
  <si>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</si>
  <si>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</si>
  <si>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</si>
  <si>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</si>
  <si>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</si>
  <si>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</si>
  <si>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</si>
  <si>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</si>
  <si>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</si>
  <si>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</si>
  <si>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</si>
  <si>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</si>
  <si>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</si>
  <si>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</si>
  <si>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</si>
  <si>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</si>
  <si>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</si>
  <si>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</si>
  <si>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</si>
  <si>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</si>
  <si>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</si>
  <si>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</si>
  <si>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</si>
  <si>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</si>
  <si>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</si>
  <si>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</si>
  <si>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</si>
  <si>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</si>
  <si>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</si>
  <si>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</si>
  <si>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</si>
  <si>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</si>
  <si>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</si>
  <si>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</si>
  <si>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</si>
  <si>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</si>
  <si>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</si>
  <si>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</si>
  <si>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</si>
  <si>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</si>
  <si>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</si>
  <si>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</si>
  <si>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</si>
  <si>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</si>
  <si>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</si>
  <si>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</si>
  <si>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</si>
  <si>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</si>
  <si>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</si>
  <si>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</si>
  <si>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</si>
  <si>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</si>
  <si>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</si>
  <si>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</si>
  <si>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</si>
  <si>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</si>
  <si>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</si>
  <si>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</si>
  <si>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</si>
  <si>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</si>
  <si>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</si>
  <si>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</si>
  <si>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</si>
  <si>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</si>
  <si>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</si>
  <si>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</si>
  <si>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</si>
  <si>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</si>
  <si>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</si>
  <si>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</si>
  <si>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</si>
  <si>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</si>
  <si>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</si>
  <si>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</si>
  <si>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</si>
  <si>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</si>
  <si>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</si>
  <si>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</si>
  <si>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</si>
  <si>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</si>
  <si>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</si>
  <si>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</si>
  <si>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</si>
  <si>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</si>
  <si>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</si>
  <si>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</si>
  <si>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</si>
  <si>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</si>
  <si>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</si>
  <si>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</si>
  <si>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</si>
  <si>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</si>
  <si>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</si>
  <si>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</si>
  <si>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</si>
  <si>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</si>
  <si>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</si>
  <si>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</si>
  <si>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</si>
  <si>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</si>
  <si>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</si>
  <si>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</si>
  <si>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</si>
  <si>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</si>
  <si>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</si>
  <si>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</si>
  <si>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</si>
  <si>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</si>
  <si>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</si>
  <si>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</si>
  <si>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</si>
  <si>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</si>
  <si>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</si>
  <si>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</si>
  <si>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</si>
  <si>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</si>
  <si>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</si>
  <si>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</si>
  <si>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</si>
  <si>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</si>
  <si>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</si>
  <si>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</si>
  <si>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</si>
  <si>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</si>
  <si>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</si>
  <si>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</si>
  <si>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</si>
  <si>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</si>
  <si>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</si>
  <si>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</si>
  <si>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</si>
  <si>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</si>
  <si>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</si>
  <si>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</si>
  <si>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</si>
  <si>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</si>
  <si>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</si>
  <si>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</si>
  <si>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</si>
  <si>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</si>
  <si>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</si>
  <si>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</si>
  <si>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</si>
  <si>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</si>
  <si>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</si>
  <si>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</si>
  <si>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</si>
  <si>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</si>
  <si>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</si>
  <si>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</si>
  <si>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</si>
  <si>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</si>
  <si>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</si>
  <si>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</si>
  <si>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</si>
  <si>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</si>
  <si>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</si>
  <si>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</si>
  <si>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</si>
  <si>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</si>
  <si>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</si>
  <si>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</si>
  <si>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</si>
  <si>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</si>
  <si>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</si>
  <si>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</si>
  <si>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</si>
  <si>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</si>
  <si>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</si>
  <si>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</si>
  <si>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</si>
  <si>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</si>
  <si>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</si>
  <si>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</si>
  <si>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</si>
  <si>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</si>
  <si>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</si>
  <si>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</si>
  <si>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</si>
  <si>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</si>
  <si>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</si>
  <si>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</si>
  <si>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</si>
  <si>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</si>
  <si>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</si>
  <si>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</si>
  <si>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</si>
  <si>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</si>
  <si>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</si>
  <si>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</si>
  <si>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</si>
  <si>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</si>
  <si>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</si>
  <si>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</si>
  <si>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</si>
  <si>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</si>
  <si>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</si>
  <si>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</si>
  <si>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</si>
  <si>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</si>
  <si>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</si>
  <si>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</si>
  <si>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</si>
  <si>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</si>
  <si>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</si>
  <si>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</si>
  <si>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</si>
  <si>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</si>
  <si>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</si>
  <si>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</si>
  <si>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</si>
  <si>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</si>
  <si>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</si>
  <si>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</si>
  <si>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</si>
  <si>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</si>
  <si>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</si>
  <si>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</si>
  <si>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</si>
  <si>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</si>
  <si>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</si>
  <si>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</si>
  <si>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</si>
  <si>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</si>
  <si>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</si>
  <si>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</si>
  <si>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</si>
  <si>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</si>
  <si>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</si>
  <si>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</si>
  <si>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</si>
  <si>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</si>
  <si>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</si>
  <si>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</si>
  <si>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</si>
  <si>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</si>
  <si>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</si>
  <si>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</si>
  <si>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</si>
  <si>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</si>
  <si>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</si>
  <si>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</si>
  <si>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</si>
  <si>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</si>
  <si>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</si>
  <si>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</si>
  <si>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</si>
  <si>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</si>
  <si>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</si>
  <si>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</si>
  <si>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</si>
  <si>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</si>
  <si>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</si>
  <si>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</si>
  <si>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</si>
  <si>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</si>
  <si>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</si>
  <si>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</si>
  <si>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</si>
  <si>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</si>
  <si>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</si>
  <si>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</si>
  <si>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</si>
  <si>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</si>
  <si>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</si>
  <si>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</si>
  <si>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</si>
  <si>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</si>
  <si>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</si>
  <si>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</si>
  <si>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</si>
  <si>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</si>
  <si>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</si>
  <si>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</si>
  <si>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</si>
  <si>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</si>
  <si>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</si>
  <si>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</si>
  <si>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</si>
  <si>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</si>
  <si>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</si>
  <si>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</si>
  <si>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</si>
  <si>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</si>
  <si>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</si>
  <si>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</si>
  <si>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</si>
  <si>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</si>
  <si>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</si>
  <si>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</si>
  <si>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</si>
  <si>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</si>
  <si>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</si>
  <si>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</si>
  <si>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</si>
  <si>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</si>
  <si>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</si>
  <si>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</si>
  <si>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</si>
  <si>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</si>
  <si>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</si>
  <si>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</si>
  <si>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</si>
  <si>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</si>
  <si>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</si>
  <si>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</si>
  <si>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</si>
  <si>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</si>
  <si>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</si>
  <si>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</si>
  <si>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</si>
  <si>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</si>
  <si>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</si>
  <si>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</si>
  <si>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</si>
  <si>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</si>
  <si>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</si>
  <si>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</si>
  <si>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</si>
  <si>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</si>
  <si>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</si>
  <si>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</si>
  <si>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</si>
  <si>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</si>
  <si>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</si>
  <si>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</si>
  <si>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</si>
  <si>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</si>
  <si>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</si>
  <si>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</si>
  <si>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</si>
  <si>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</si>
  <si>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</si>
  <si>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</si>
  <si>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</si>
  <si>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</si>
  <si>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</si>
  <si>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</si>
  <si>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</si>
  <si>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</si>
  <si>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</si>
  <si>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</si>
  <si>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</si>
  <si>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</si>
  <si>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</si>
  <si>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</si>
  <si>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</si>
  <si>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</si>
  <si>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</si>
  <si>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</si>
  <si>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</si>
  <si>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</si>
  <si>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</si>
  <si>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</si>
  <si>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</si>
  <si>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</si>
  <si>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</si>
  <si>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</si>
  <si>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</si>
  <si>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</si>
  <si>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</si>
  <si>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</si>
  <si>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</si>
  <si>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</si>
  <si>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</si>
  <si>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</si>
  <si>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</si>
  <si>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</si>
  <si>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</si>
  <si>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</si>
  <si>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</si>
  <si>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</si>
  <si>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</si>
  <si>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</si>
  <si>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</si>
  <si>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</si>
  <si>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</si>
  <si>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</si>
  <si>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</si>
  <si>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</si>
  <si>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</si>
  <si>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</si>
  <si>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</si>
  <si>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</si>
  <si>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</si>
  <si>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</si>
  <si>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</si>
  <si>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</si>
  <si>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</si>
  <si>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</si>
  <si>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</si>
  <si>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</si>
  <si>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</si>
  <si>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</si>
  <si>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</si>
  <si>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</si>
  <si>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</si>
  <si>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</si>
  <si>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</si>
  <si>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</si>
  <si>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</si>
  <si>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</si>
  <si>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</si>
  <si>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</si>
  <si>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</si>
  <si>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</si>
  <si>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</si>
  <si>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</si>
  <si>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</si>
  <si>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</si>
  <si>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</si>
  <si>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</si>
  <si>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</si>
  <si>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</si>
  <si>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</si>
  <si>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</si>
  <si>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</si>
  <si>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</si>
  <si>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</si>
  <si>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</si>
  <si>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</si>
  <si>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</si>
  <si>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</si>
  <si>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</si>
  <si>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</si>
  <si>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</si>
  <si>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</si>
  <si>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</si>
  <si>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</si>
  <si>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</si>
  <si>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</si>
  <si>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</si>
  <si>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</si>
  <si>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</si>
  <si>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</si>
  <si>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</si>
  <si>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</si>
  <si>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</si>
  <si>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</si>
  <si>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</si>
  <si>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</si>
  <si>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</si>
  <si>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</si>
  <si>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</si>
  <si>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</si>
  <si>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</si>
  <si>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</si>
  <si>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</si>
  <si>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</si>
  <si>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</si>
  <si>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</si>
  <si>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</si>
  <si>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</si>
  <si>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</si>
  <si>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</si>
  <si>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</si>
  <si>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</si>
  <si>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</si>
  <si>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</si>
  <si>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</si>
  <si>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</si>
  <si>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</si>
  <si>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</si>
  <si>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</si>
  <si>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</si>
  <si>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</si>
  <si>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</si>
  <si>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</si>
  <si>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</si>
  <si>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</si>
  <si>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</si>
  <si>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</si>
  <si>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</si>
  <si>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</si>
  <si>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</si>
  <si>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</si>
  <si>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</si>
  <si>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</si>
  <si>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</si>
  <si>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</si>
  <si>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</si>
  <si>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</si>
  <si>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</si>
  <si>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</si>
  <si>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</si>
  <si>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</si>
  <si>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</si>
  <si>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</si>
  <si>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</si>
  <si>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</si>
  <si>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</si>
  <si>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</si>
  <si>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</si>
  <si>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</si>
  <si>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</si>
  <si>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</si>
  <si>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</si>
  <si>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</si>
  <si>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</si>
  <si>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</si>
  <si>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</si>
  <si>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</si>
  <si>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</si>
  <si>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</si>
  <si>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</si>
  <si>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</si>
  <si>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</si>
  <si>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</si>
  <si>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</si>
  <si>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</si>
  <si>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</si>
  <si>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</si>
  <si>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</si>
  <si>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</si>
  <si>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</si>
  <si>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</si>
  <si>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</si>
  <si>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</si>
  <si>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</si>
  <si>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</si>
  <si>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</si>
  <si>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</si>
  <si>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</si>
  <si>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</si>
  <si>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</si>
  <si>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</si>
  <si>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</si>
  <si>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</si>
  <si>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</si>
  <si>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</si>
  <si>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</si>
  <si>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</si>
  <si>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</si>
  <si>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</si>
  <si>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</si>
  <si>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</si>
  <si>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</si>
  <si>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</si>
  <si>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</si>
  <si>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</si>
  <si>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</si>
  <si>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</si>
  <si>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</si>
  <si>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</si>
  <si>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</si>
  <si>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</si>
  <si>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</si>
  <si>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</si>
  <si>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</si>
  <si>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</si>
  <si>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</si>
  <si>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</si>
  <si>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</si>
  <si>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</si>
  <si>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</si>
  <si>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</si>
  <si>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</si>
  <si>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</si>
  <si>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</si>
  <si>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</si>
  <si>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</si>
  <si>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</si>
  <si>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</si>
  <si>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</si>
  <si>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</si>
  <si>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</si>
  <si>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</si>
  <si>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</si>
  <si>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</si>
  <si>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</si>
  <si>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</si>
  <si>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</si>
  <si>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</si>
  <si>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</si>
  <si>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</si>
  <si>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</si>
  <si>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</si>
  <si>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</si>
  <si>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</si>
  <si>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</si>
  <si>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</si>
  <si>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</si>
  <si>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</si>
  <si>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</si>
  <si>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</si>
  <si>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</si>
  <si>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</si>
  <si>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</si>
  <si>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</si>
  <si>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</si>
  <si>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</si>
  <si>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</si>
  <si>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</si>
  <si>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</si>
  <si>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</si>
  <si>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</si>
  <si>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</si>
  <si>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</si>
  <si>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</si>
  <si>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</si>
  <si>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</si>
  <si>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</si>
  <si>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</si>
  <si>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</si>
  <si>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</si>
  <si>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</si>
  <si>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</si>
  <si>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</si>
  <si>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</si>
  <si>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</si>
  <si>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</si>
  <si>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</si>
  <si>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</si>
  <si>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</si>
  <si>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</si>
  <si>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</si>
  <si>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</si>
  <si>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</si>
  <si>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</si>
  <si>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</si>
  <si>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</si>
  <si>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</si>
  <si>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</si>
  <si>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</si>
  <si>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</si>
  <si>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</si>
  <si>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</si>
  <si>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</si>
  <si>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</si>
  <si>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</si>
  <si>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</si>
  <si>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</si>
  <si>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</si>
  <si>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</si>
  <si>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</si>
  <si>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</si>
  <si>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</si>
  <si>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</si>
  <si>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</si>
  <si>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</si>
  <si>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</si>
  <si>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</si>
  <si>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</si>
  <si>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</si>
  <si>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</si>
  <si>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</si>
  <si>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</si>
  <si>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</si>
  <si>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</si>
  <si>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</si>
  <si>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</si>
  <si>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</si>
  <si>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</si>
  <si>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</si>
  <si>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</si>
  <si>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</si>
  <si>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</si>
  <si>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</si>
  <si>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</si>
  <si>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</si>
  <si>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</si>
  <si>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</si>
  <si>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</si>
  <si>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</si>
  <si>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</si>
  <si>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</si>
  <si>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</si>
  <si>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</si>
  <si>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</si>
  <si>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</si>
  <si>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</si>
  <si>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</si>
  <si>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</si>
  <si>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</si>
  <si>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</si>
  <si>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</si>
  <si>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</si>
  <si>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</si>
  <si>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</si>
  <si>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</si>
  <si>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</si>
  <si>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</si>
  <si>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</si>
  <si>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</si>
  <si>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</si>
  <si>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</si>
  <si>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</si>
  <si>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</si>
  <si>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</si>
  <si>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</si>
  <si>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</si>
  <si>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</si>
  <si>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</si>
  <si>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</si>
  <si>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</si>
  <si>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</si>
  <si>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</si>
  <si>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</si>
  <si>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</si>
  <si>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</si>
  <si>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</si>
  <si>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</si>
  <si>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</si>
  <si>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</si>
  <si>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</si>
  <si>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</si>
  <si>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</si>
  <si>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</si>
  <si>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</si>
  <si>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</si>
  <si>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</si>
  <si>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</si>
  <si>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</si>
  <si>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</si>
  <si>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</si>
  <si>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</si>
  <si>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</si>
  <si>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</si>
  <si>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</si>
  <si>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</si>
  <si>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</si>
  <si>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</si>
  <si>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</si>
  <si>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</si>
  <si>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</si>
  <si>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</si>
  <si>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</si>
  <si>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</si>
  <si>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</si>
  <si>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</si>
  <si>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</si>
  <si>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</si>
  <si>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</si>
  <si>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</si>
  <si>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</si>
  <si>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</si>
  <si>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</si>
  <si>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</si>
  <si>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</si>
  <si>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</si>
  <si>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</si>
  <si>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</si>
  <si>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</si>
  <si>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</si>
  <si>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</si>
  <si>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</si>
  <si>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</si>
  <si>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</si>
  <si>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</si>
  <si>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</si>
  <si>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</si>
  <si>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</si>
  <si>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</si>
  <si>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</si>
  <si>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</si>
  <si>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</si>
  <si>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</si>
  <si>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</si>
  <si>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</si>
  <si>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</si>
  <si>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</si>
  <si>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</si>
  <si>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</si>
  <si>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</si>
  <si>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</si>
  <si>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</si>
  <si>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</si>
  <si>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</si>
  <si>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</si>
  <si>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</si>
  <si>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</si>
  <si>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</si>
  <si>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</si>
  <si>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</si>
  <si>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</si>
  <si>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</si>
  <si>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</si>
  <si>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</si>
  <si>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</si>
  <si>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</si>
  <si>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</si>
  <si>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</si>
  <si>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</si>
  <si>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</si>
  <si>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</si>
  <si>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</si>
  <si>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</si>
  <si>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</si>
  <si>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</si>
  <si>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</si>
  <si>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</si>
  <si>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</si>
  <si>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</si>
  <si>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</si>
  <si>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</si>
  <si>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</si>
  <si>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</si>
  <si>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</si>
  <si>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</si>
  <si>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</si>
  <si>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</si>
  <si>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</si>
  <si>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</si>
  <si>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</si>
  <si>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</si>
  <si>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</si>
  <si>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</si>
  <si>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</si>
  <si>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</si>
  <si>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</si>
  <si>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</si>
  <si>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</si>
  <si>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</si>
  <si>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</si>
  <si>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</si>
  <si>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</si>
  <si>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</si>
  <si>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</si>
  <si>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</si>
  <si>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</si>
  <si>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</si>
  <si>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</si>
  <si>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</si>
  <si>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</si>
  <si>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</si>
  <si>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</si>
  <si>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</si>
  <si>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</si>
  <si>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</si>
  <si>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</si>
  <si>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</si>
  <si>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</si>
  <si>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</si>
  <si>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</si>
  <si>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</si>
  <si>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</si>
  <si>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</si>
  <si>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</si>
  <si>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</si>
  <si>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</si>
  <si>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</si>
  <si>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</si>
  <si>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</si>
  <si>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</si>
  <si>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</si>
  <si>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</si>
  <si>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</si>
  <si>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</si>
  <si>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</si>
  <si>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</si>
  <si>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</si>
  <si>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</si>
  <si>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</si>
  <si>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</si>
  <si>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</si>
  <si>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</si>
  <si>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</si>
  <si>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</si>
  <si>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</si>
  <si>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</si>
  <si>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</si>
  <si>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</si>
  <si>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</si>
  <si>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</si>
  <si>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</si>
  <si>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</si>
  <si>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</si>
  <si>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</si>
  <si>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</si>
  <si>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</si>
  <si>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</si>
  <si>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</si>
  <si>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</si>
  <si>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</si>
  <si>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</si>
  <si>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</si>
  <si>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</si>
  <si>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</si>
  <si>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</si>
  <si>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</si>
  <si>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</si>
  <si>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</si>
  <si>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</si>
  <si>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</si>
  <si>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</si>
  <si>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</si>
  <si>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</si>
  <si>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</si>
  <si>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</si>
  <si>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</si>
  <si>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</si>
  <si>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</si>
  <si>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</si>
  <si>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</si>
  <si>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</si>
  <si>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</si>
  <si>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</si>
  <si>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</si>
  <si>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</si>
  <si>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</si>
  <si>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</si>
  <si>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</si>
  <si>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</si>
  <si>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</si>
  <si>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</si>
  <si>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</si>
  <si>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</si>
  <si>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</si>
  <si>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</si>
  <si>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</si>
  <si>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</si>
  <si>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</si>
  <si>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</si>
  <si>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</si>
  <si>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</si>
  <si>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</si>
  <si>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</si>
  <si>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</si>
  <si>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</si>
  <si>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</si>
  <si>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</si>
  <si>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</si>
  <si>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</si>
  <si>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</si>
  <si>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</si>
  <si>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</si>
  <si>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</si>
  <si>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</si>
  <si>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</si>
  <si>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</si>
  <si>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</si>
  <si>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</si>
  <si>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</si>
  <si>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</si>
  <si>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</si>
  <si>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</si>
  <si>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</si>
  <si>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</si>
  <si>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</si>
  <si>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</si>
  <si>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</si>
  <si>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</si>
  <si>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</si>
  <si>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</si>
  <si>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</si>
  <si>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</si>
  <si>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</si>
  <si>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</si>
  <si>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</si>
  <si>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</si>
  <si>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</si>
  <si>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</si>
  <si>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</si>
  <si>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</si>
  <si>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</si>
  <si>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</si>
  <si>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</si>
  <si>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</si>
  <si>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</si>
  <si>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</si>
  <si>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</si>
  <si>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</si>
  <si>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</si>
  <si>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</si>
  <si>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</si>
  <si>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</si>
  <si>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</si>
  <si>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</si>
  <si>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</si>
  <si>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</si>
  <si>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</si>
  <si>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</si>
  <si>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</si>
  <si>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</si>
  <si>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</si>
  <si>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</si>
  <si>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</si>
  <si>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</si>
  <si>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</si>
  <si>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</si>
  <si>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</si>
  <si>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</si>
  <si>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</si>
  <si>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</si>
  <si>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</si>
  <si>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</si>
  <si>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</si>
  <si>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</si>
  <si>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</si>
  <si>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</si>
  <si>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</si>
  <si>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</si>
  <si>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</si>
  <si>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</si>
  <si>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</si>
  <si>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</si>
  <si>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</si>
  <si>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</si>
  <si>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</si>
  <si>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</si>
  <si>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</si>
  <si>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</si>
  <si>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</si>
  <si>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</si>
  <si>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</si>
  <si>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</si>
  <si>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</si>
  <si>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</si>
  <si>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</si>
  <si>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</si>
  <si>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</si>
  <si>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</si>
  <si>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</si>
  <si>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</si>
  <si>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</si>
  <si>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</si>
  <si>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</si>
  <si>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</si>
  <si>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</si>
  <si>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</si>
  <si>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</si>
  <si>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</si>
  <si>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</si>
  <si>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</si>
  <si>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</si>
  <si>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</si>
  <si>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</si>
  <si>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</si>
  <si>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</si>
  <si>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</si>
  <si>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</si>
  <si>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</si>
  <si>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</si>
  <si>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</si>
  <si>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</si>
  <si>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</si>
  <si>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</si>
  <si>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</si>
  <si>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</si>
  <si>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</si>
  <si>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</si>
  <si>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</si>
  <si>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</si>
  <si>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</si>
  <si>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</si>
  <si>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</si>
  <si>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</si>
  <si>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</si>
  <si>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</si>
  <si>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</si>
  <si>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</si>
  <si>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</si>
  <si>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</si>
  <si>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</si>
  <si>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</si>
  <si>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</si>
  <si>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</si>
  <si>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</si>
  <si>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</si>
  <si>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</si>
  <si>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</si>
  <si>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</si>
  <si>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</si>
  <si>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</si>
  <si>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</si>
  <si>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</si>
  <si>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</si>
  <si>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</si>
  <si>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</si>
  <si>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</si>
  <si>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</si>
  <si>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</si>
  <si>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</si>
  <si>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</si>
  <si>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</si>
  <si>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</si>
  <si>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</si>
  <si>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</si>
  <si>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</si>
  <si>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</si>
  <si>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</si>
  <si>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</si>
  <si>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</si>
  <si>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</si>
  <si>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</si>
  <si>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</si>
  <si>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</si>
  <si>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</si>
  <si>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</si>
  <si>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</si>
  <si>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</si>
  <si>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</si>
  <si>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</si>
  <si>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</si>
  <si>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</si>
  <si>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</si>
  <si>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</si>
  <si>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</si>
  <si>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</si>
  <si>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</si>
  <si>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</si>
  <si>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</si>
  <si>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</si>
  <si>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</si>
  <si>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</si>
  <si>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</si>
  <si>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</si>
  <si>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</si>
  <si>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</si>
  <si>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</si>
  <si>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</si>
  <si>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</si>
  <si>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</si>
  <si>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</si>
  <si>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</si>
  <si>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</si>
  <si>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</si>
  <si>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</si>
  <si>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</si>
  <si>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</si>
  <si>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</si>
  <si>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</si>
  <si>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</si>
  <si>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</si>
  <si>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</si>
  <si>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</si>
  <si>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</si>
  <si>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</si>
  <si>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</si>
  <si>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</si>
  <si>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</si>
  <si>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</si>
  <si>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</si>
  <si>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</si>
  <si>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</si>
  <si>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</si>
  <si>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</si>
  <si>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</si>
  <si>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</si>
  <si>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</si>
  <si>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</si>
  <si>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</si>
  <si>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</si>
  <si>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</si>
  <si>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</si>
  <si>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</si>
  <si>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</si>
  <si>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</si>
  <si>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</si>
  <si>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</si>
  <si>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</si>
  <si>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</si>
  <si>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</si>
  <si>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</si>
  <si>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</si>
  <si>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</si>
  <si>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</si>
  <si>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</si>
  <si>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</si>
  <si>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</si>
  <si>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</si>
  <si>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</si>
  <si>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</si>
  <si>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</si>
  <si>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</si>
  <si>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</si>
  <si>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</si>
  <si>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</si>
  <si>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</si>
  <si>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</si>
  <si>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</si>
  <si>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</si>
  <si>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</si>
  <si>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</si>
  <si>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</si>
  <si>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</si>
  <si>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</si>
  <si>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</si>
  <si>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</si>
  <si>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</si>
  <si>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</si>
  <si>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</si>
  <si>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</si>
  <si>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</si>
  <si>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</si>
  <si>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</si>
  <si>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</si>
  <si>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</si>
  <si>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</si>
  <si>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</si>
  <si>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</si>
  <si>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</si>
  <si>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</si>
  <si>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</si>
  <si>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</si>
  <si>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</si>
  <si>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</si>
  <si>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</si>
  <si>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</si>
  <si>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</si>
  <si>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</si>
  <si>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</si>
  <si>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</si>
  <si>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</si>
  <si>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</si>
  <si>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</si>
  <si>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</si>
  <si>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</si>
  <si>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</si>
  <si>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</si>
  <si>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</si>
  <si>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</si>
  <si>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</si>
  <si>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PCM-20251025-00000676</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</si>
  <si>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</si>
  <si>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</si>
  <si>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</si>
  <si>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</si>
  <si>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</si>
  <si>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</si>
  <si>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</si>
  <si>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</si>
  <si>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</si>
  <si>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</si>
  <si>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</si>
  <si>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</si>
  <si>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</si>
  <si>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</si>
  <si>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</si>
  <si>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</si>
  <si>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</si>
  <si>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</si>
  <si>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</si>
  <si>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</si>
  <si>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</si>
  <si>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</si>
  <si>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</si>
  <si>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</si>
  <si>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</si>
  <si>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</si>
  <si>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</si>
  <si>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</si>
  <si>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</si>
  <si>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</si>
  <si>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</si>
  <si>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</si>
  <si>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</si>
  <si>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</si>
  <si>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</si>
  <si>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</si>
  <si>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</si>
  <si>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</si>
  <si>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</si>
  <si>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</si>
  <si>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</si>
  <si>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</si>
  <si>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</si>
  <si>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</si>
  <si>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</si>
  <si>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</si>
  <si>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</si>
  <si>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</si>
  <si>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</si>
  <si>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</si>
  <si>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</si>
  <si>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</si>
  <si>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</si>
  <si>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</si>
  <si>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</si>
  <si>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</si>
  <si>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</si>
  <si>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</si>
  <si>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</si>
  <si>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</si>
  <si>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</si>
  <si>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</si>
  <si>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</si>
  <si>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</si>
  <si>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</si>
  <si>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</si>
  <si>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</si>
  <si>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</si>
  <si>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</si>
  <si>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</si>
  <si>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</si>
  <si>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</si>
  <si>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</si>
  <si>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</si>
  <si>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</si>
  <si>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</si>
  <si>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</si>
  <si>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</si>
  <si>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</si>
  <si>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</si>
  <si>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</si>
  <si>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</si>
  <si>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</si>
  <si>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</si>
  <si>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</si>
  <si>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60 min</t>
  </si>
  <si>
    <t>PCM-20251025-00000667</t>
  </si>
  <si>
    <t xml:space="preserve">Major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</si>
  <si>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</si>
  <si>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</si>
  <si>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</si>
  <si>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</si>
  <si>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</si>
  <si>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</si>
  <si>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</si>
  <si>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 Team dispatched / team at site checking access </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</si>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</sst>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8" totalsRowShown="0" headerRowDxfId="48" dataDxfId="47" headerRowBorderDxfId="45" tableBorderDxfId="46" totalsRowBorderDxfId="44">
  <autoFilter ref="A1:L22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tabSelected="1" workbookViewId="0">
      <selection activeCell="K9" sqref="K9"/>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292.49961122684908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12.004622800923244</v>
      </c>
      <c r="H3" s="137">
        <v>45943.437442129631</v>
      </c>
      <c r="I3" s="135" t="str">
        <f>IFERROR(VLOOKUP(D3,DB!A:F,6,0),"")</f>
        <v>Generator-SG</v>
      </c>
      <c r="J3" s="135" t="str">
        <f>IFERROR(VLOOKUP(D3,DB!A:G,7,0),"")</f>
        <v>Vandalized</v>
      </c>
      <c r="K3" s="139" t="s">
        <v>39001</v>
      </c>
      <c r="L3" s="140" t="str">
        <f>IFERROR(VLOOKUP(D3,DB!A:I,9,0),"")</f>
        <v>Latis</v>
      </c>
    </row>
    <row r="4" spans="1:15" ht="15" customHeight="1">
      <c r="A4" s="146" t="s">
        <v>39002</v>
      </c>
      <c r="B4" s="147" t="str">
        <f>IFERROR(VLOOKUP(D4,DB!A:K,11,0),"")</f>
        <v>R1</v>
      </c>
      <c r="C4" s="147">
        <v>1</v>
      </c>
      <c r="D4" s="147" t="s">
        <v>15651</v>
      </c>
      <c r="E4" s="136" t="s">
        <v>38998</v>
      </c>
      <c r="F4" s="149">
        <v>45955.445277777777</v>
      </c>
      <c r="G4" s="150">
        <f ca="1">IFERROR(NOW()-F4,"")</f>
        <v>2.7593749982770532E-3</v>
      </c>
      <c r="H4" s="149">
        <v>45955.440416666665</v>
      </c>
      <c r="I4" s="147" t="str">
        <f>IFERROR(VLOOKUP(D4,DB!A:F,6,0),"")</f>
        <v>SCECO</v>
      </c>
      <c r="J4" s="147" t="str">
        <f>IFERROR(VLOOKUP(D4,DB!A:G,7,0),"")</f>
        <v>&lt;No BB&gt;</v>
      </c>
      <c r="K4" s="151"/>
      <c r="L4" s="152" t="str">
        <f>IFERROR(VLOOKUP(D4,DB!A:I,9,0),"")</f>
        <v>Latis</v>
      </c>
    </row>
    <row r="5" spans="1:15" ht="15" customHeight="1">
      <c r="A5" s="134"/>
      <c r="B5" s="135" t="str">
        <f>IFERROR(VLOOKUP(D5,DB!A:K,11,0),"")</f>
        <v/>
      </c>
      <c r="C5" s="135"/>
      <c r="D5" s="135"/>
      <c r="E5" s="136"/>
      <c r="F5" s="137"/>
      <c r="G5" s="138">
        <f ca="1">IFERROR(NOW()-F5,"")</f>
        <v>45955.448037152775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45955.448037152775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45955.448037152775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45955.448037152775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45955.448037152775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45955.448037152775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45955.448037152775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45955.448037152775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45955.448037152775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45955.448037152775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45955.448037152775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45955.448037152775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45955.448037152775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45955.448037152775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45955.448037152775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45955.448037152775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45955.448037152775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45955.448037152775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45955.448037152775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45955.448037152775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45955.448037152775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45955.448037152775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45955.448037152775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45955.448037152775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45955.448037152775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45955.448037152775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45955.448037152775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45955.448037152775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45955.448037152775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45955.448037152775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45955.448037152775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45955.448037152775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45955.448037152775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45955.448037152775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45955.448037152775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45955.448037152775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45955.448037152775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45955.448037152775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45955.448037152775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45955.448037152775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45955.448037152775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45955.448037152775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45955.448037152775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45955.448037152775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45955.448037152775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45955.448037152775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45955.448037152775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45955.448037152775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45955.448037152775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45955.448037152775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45955.448037152775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45955.448037152775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45955.448037152775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45955.448037152775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45955.448037152775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45955.448037152775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6B12EF5D-E61B-4BEB-8A8C-866558D57E76}"/>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39003</v>
      </c>
      <c r="N1" s="90" t="s">
        <v>39004</v>
      </c>
      <c r="O1" s="90" t="s">
        <v>39005</v>
      </c>
      <c r="P1" s="90" t="s">
        <v>39006</v>
      </c>
      <c r="Q1" s="90" t="s">
        <v>39007</v>
      </c>
      <c r="R1" s="90" t="s">
        <v>39008</v>
      </c>
      <c r="S1" s="90" t="s">
        <v>39009</v>
      </c>
      <c r="T1" s="90" t="s">
        <v>39010</v>
      </c>
      <c r="U1" s="90" t="s">
        <v>39011</v>
      </c>
      <c r="V1" s="90" t="s">
        <v>39012</v>
      </c>
      <c r="W1" s="90" t="s">
        <v>39013</v>
      </c>
      <c r="X1" s="90" t="s">
        <v>39014</v>
      </c>
      <c r="Y1" s="90" t="s">
        <v>39015</v>
      </c>
      <c r="Z1" s="90" t="s">
        <v>39016</v>
      </c>
      <c r="AA1" s="90" t="s">
        <v>39017</v>
      </c>
      <c r="AB1" s="90" t="s">
        <v>39018</v>
      </c>
      <c r="AC1" s="90" t="s">
        <v>39019</v>
      </c>
      <c r="AD1" s="90" t="s">
        <v>39020</v>
      </c>
      <c r="AE1" s="90" t="s">
        <v>39021</v>
      </c>
      <c r="AF1" s="90" t="s">
        <v>39022</v>
      </c>
      <c r="AG1" s="90" t="s">
        <v>39023</v>
      </c>
      <c r="AH1" s="90" t="s">
        <v>39024</v>
      </c>
      <c r="AI1" s="90" t="s">
        <v>39025</v>
      </c>
      <c r="AJ1" s="90" t="s">
        <v>39026</v>
      </c>
      <c r="AK1" s="90" t="s">
        <v>39027</v>
      </c>
      <c r="AL1" s="90" t="s">
        <v>39028</v>
      </c>
      <c r="AM1" s="90" t="s">
        <v>39029</v>
      </c>
      <c r="AN1" s="90" t="s">
        <v>39030</v>
      </c>
      <c r="AO1" s="90" t="s">
        <v>39031</v>
      </c>
      <c r="AP1" s="90" t="s">
        <v>39032</v>
      </c>
      <c r="AQ1" s="90" t="s">
        <v>39033</v>
      </c>
      <c r="AR1" s="90" t="s">
        <v>39034</v>
      </c>
      <c r="AS1" s="90" t="s">
        <v>39035</v>
      </c>
      <c r="AT1" s="90" t="s">
        <v>39036</v>
      </c>
      <c r="AU1" s="90" t="s">
        <v>39037</v>
      </c>
      <c r="AV1" s="90" t="s">
        <v>39038</v>
      </c>
      <c r="AW1" s="90" t="s">
        <v>39039</v>
      </c>
      <c r="AX1" s="90" t="s">
        <v>39040</v>
      </c>
      <c r="AY1" s="90" t="s">
        <v>39041</v>
      </c>
      <c r="AZ1" s="90" t="s">
        <v>39042</v>
      </c>
      <c r="BA1" s="90" t="s">
        <v>39043</v>
      </c>
      <c r="BB1" s="90" t="s">
        <v>39044</v>
      </c>
      <c r="BC1" s="90" t="s">
        <v>39045</v>
      </c>
      <c r="BD1" s="90" t="s">
        <v>39046</v>
      </c>
      <c r="BE1" s="90" t="s">
        <v>39047</v>
      </c>
      <c r="BF1" s="90" t="s">
        <v>39048</v>
      </c>
      <c r="BG1" s="90" t="s">
        <v>39049</v>
      </c>
      <c r="BH1" s="90" t="s">
        <v>39050</v>
      </c>
      <c r="BI1" s="90" t="s">
        <v>39051</v>
      </c>
      <c r="BJ1" s="90" t="s">
        <v>39052</v>
      </c>
      <c r="BK1" s="90" t="s">
        <v>39053</v>
      </c>
      <c r="BL1" s="90" t="s">
        <v>39054</v>
      </c>
      <c r="BM1" s="90" t="s">
        <v>39055</v>
      </c>
      <c r="BN1" s="90" t="s">
        <v>39056</v>
      </c>
      <c r="BO1" s="90" t="s">
        <v>39057</v>
      </c>
      <c r="BP1" s="90" t="s">
        <v>39058</v>
      </c>
      <c r="BQ1" s="90" t="s">
        <v>39059</v>
      </c>
      <c r="BR1" s="90" t="s">
        <v>39060</v>
      </c>
      <c r="BS1" s="90" t="s">
        <v>39061</v>
      </c>
      <c r="BT1" s="90" t="s">
        <v>39062</v>
      </c>
      <c r="BU1" s="90" t="s">
        <v>39063</v>
      </c>
      <c r="BV1" s="90" t="s">
        <v>39064</v>
      </c>
      <c r="BW1" s="90" t="s">
        <v>39065</v>
      </c>
      <c r="BX1" s="90" t="s">
        <v>39066</v>
      </c>
      <c r="BY1" s="90" t="s">
        <v>39067</v>
      </c>
      <c r="BZ1" s="90" t="s">
        <v>39068</v>
      </c>
      <c r="CA1" s="90" t="s">
        <v>39069</v>
      </c>
      <c r="CB1" s="90" t="s">
        <v>39070</v>
      </c>
      <c r="CC1" s="90" t="s">
        <v>39071</v>
      </c>
      <c r="CD1" s="90" t="s">
        <v>39072</v>
      </c>
      <c r="CE1" s="90" t="s">
        <v>39073</v>
      </c>
      <c r="CF1" s="90" t="s">
        <v>39074</v>
      </c>
      <c r="CG1" s="90" t="s">
        <v>39075</v>
      </c>
      <c r="CH1" s="90" t="s">
        <v>39076</v>
      </c>
      <c r="CI1" s="90" t="s">
        <v>39077</v>
      </c>
      <c r="CJ1" s="90" t="s">
        <v>39078</v>
      </c>
    </row>
    <row r="2" spans="1:88" s="70" customFormat="1" ht="31.5" customHeight="1">
      <c r="A2" s="63" t="s">
        <v>39079</v>
      </c>
      <c r="B2" s="63" t="s">
        <v>27</v>
      </c>
      <c r="C2" s="63">
        <v>1</v>
      </c>
      <c r="D2" s="63" t="s">
        <v>19312</v>
      </c>
      <c r="E2" s="87" t="s">
        <v>39080</v>
      </c>
      <c r="F2" s="76">
        <v>45322.056979166664</v>
      </c>
      <c r="G2" s="77" t="s">
        <v>39081</v>
      </c>
      <c r="H2" s="89">
        <v>45322.050729166665</v>
      </c>
      <c r="I2" s="63" t="s">
        <v>88</v>
      </c>
      <c r="J2" s="63" t="s">
        <v>65</v>
      </c>
      <c r="K2" s="88" t="s">
        <v>39082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39083</v>
      </c>
      <c r="B3" s="63" t="str">
        <f>IFERROR(VLOOKUP(D3,DB!A:K,11,0),"")</f>
        <v>R2</v>
      </c>
      <c r="C3" s="63">
        <v>1</v>
      </c>
      <c r="D3" s="63" t="s">
        <v>29202</v>
      </c>
      <c r="E3" s="87" t="s">
        <v>38998</v>
      </c>
      <c r="F3" s="76">
        <v>45824.999837962961</v>
      </c>
      <c r="G3" s="77">
        <f ca="1">IFERROR(NOW()-F3,"-")</f>
        <v>130.44819918981375</v>
      </c>
      <c r="H3" s="76">
        <v>45824.993587962963</v>
      </c>
      <c r="I3" s="63" t="str">
        <f>IFERROR(VLOOKUP(D3,DB!A:F,6,0),"")</f>
        <v>Generator-SG</v>
      </c>
      <c r="J3" s="63" t="str">
        <f>IFERROR(VLOOKUP(D3,DB!A:G,7,0),"")</f>
        <v>Good</v>
      </c>
      <c r="K3" s="88" t="s">
        <v>39084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39085</v>
      </c>
      <c r="B4" s="18" t="str">
        <f>IFERROR(VLOOKUP(D4,DB!A:K,11,0),"")</f>
        <v>R2</v>
      </c>
      <c r="C4" s="18">
        <v>2</v>
      </c>
      <c r="D4" s="18" t="s">
        <v>17718</v>
      </c>
      <c r="E4" s="87" t="s">
        <v>38998</v>
      </c>
      <c r="F4" s="89">
        <v>45944.495775462965</v>
      </c>
      <c r="G4" s="117">
        <f ca="1">IFERROR(NOW()-F4,"-")</f>
        <v>10.952261689810257</v>
      </c>
      <c r="H4" s="116">
        <v>45937.721967592595</v>
      </c>
      <c r="I4" s="18" t="str">
        <f>IFERROR(VLOOKUP(D4,DB!A:F,6,0),"")</f>
        <v>SCECO</v>
      </c>
      <c r="J4" s="18" t="str">
        <f>IFERROR(VLOOKUP(D4,DB!A:G,7,0),"")</f>
        <v>Vandalized</v>
      </c>
      <c r="K4" s="19" t="s">
        <v>39086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39087</v>
      </c>
      <c r="B5" s="18" t="str">
        <f>IFERROR(VLOOKUP(D5,DB!A:K,11,0),"")</f>
        <v>R2</v>
      </c>
      <c r="C5" s="18">
        <v>3</v>
      </c>
      <c r="D5" s="18" t="s">
        <v>27165</v>
      </c>
      <c r="E5" s="115" t="s">
        <v>38998</v>
      </c>
      <c r="F5" s="116">
        <v>45955.425821759258</v>
      </c>
      <c r="G5" s="117">
        <f ca="1">IFERROR(NOW()-F5,"-")</f>
        <v>2.2215393517399207E-2</v>
      </c>
      <c r="H5" s="116">
        <v>45955.419189814813</v>
      </c>
      <c r="I5" s="18" t="str">
        <f>IFERROR(VLOOKUP(D5,DB!A:F,6,0),"")</f>
        <v>SCECO</v>
      </c>
      <c r="J5" s="18" t="str">
        <f>IFERROR(VLOOKUP(D5,DB!A:G,7,0),"")</f>
        <v>Dead+No BB Design</v>
      </c>
      <c r="K5" s="19" t="s">
        <v>39088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45955.448037152775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45955.448037152775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45955.448037152775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45955.448037152775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45955.448037152775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45955.448037152775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45955.448037152775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45955.448037152775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45955.448037152775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45955.448037152775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45955.448037152775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45955.448037152775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45955.448037152775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45955.448037152775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45955.448037152775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45955.448037152775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45955.448037152775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45955.448037152775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45955.448037152775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45955.448037152775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45955.448037152775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45955.448037152775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45955.448037152775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45955.448037152775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45955.448037152775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45955.448037152775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45955.448037152775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45955.448037152775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45955.448037152775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45955.448037152775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45955.448037152775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45955.448037152775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45955.448037152775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45955.448037152775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45955.448037152775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45955.448037152775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45955.448037152775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45955.448037152775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45955.448037152775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45955.448037152775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45955.448037152775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45955.448037152775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45955.448037152775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45955.448037152775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45955.448037152775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45955.448037152775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45955.448037152775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45955.448037152775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45955.448037152775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45955.448037152775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45955.448037152775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45955.448037152775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45955.448037152775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45955.448037152775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45955.448037152775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45955.448037152775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45955.448037152775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45955.448037152775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45955.448037152775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45955.448037152775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45955.448037152775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45955.448037152775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45955.448037152775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45955.448037152775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45955.448037152775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45955.448037152775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45955.448037152775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45955.448037152775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45955.448037152775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45955.448037152775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45955.448037152775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45955.448037152775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45955.448037152775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45955.448037152775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45955.448037152775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45955.448037152775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45955.448037152775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8" t="str">
        <f>IFERROR(VLOOKUP(D83,DB!A:K,11,0),"")</f>
        <v/>
      </c>
      <c r="C83" s="18"/>
      <c r="D83" s="18"/>
      <c r="E83" s="115"/>
      <c r="F83" s="116"/>
      <c r="G83" s="117">
        <f ca="1">IFERROR(NOW()-F83,"-")</f>
        <v>45955.448037152775</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2"/>
      <c r="B84" s="163" t="str">
        <f>IFERROR(VLOOKUP(D84,DB!A:K,11,0),"")</f>
        <v/>
      </c>
      <c r="C84" s="163"/>
      <c r="D84" s="163"/>
      <c r="E84" s="164"/>
      <c r="F84" s="165"/>
      <c r="G84" s="166">
        <f ca="1">IFERROR(NOW()-F84,"-")</f>
        <v>45955.448037152775</v>
      </c>
      <c r="H84" s="165"/>
      <c r="I84" s="163" t="str">
        <f>IFERROR(VLOOKUP(D84,DB!A:F,6,0),"")</f>
        <v/>
      </c>
      <c r="J84" s="163" t="str">
        <f>IFERROR(VLOOKUP(D84,DB!A:G,7,0),"")</f>
        <v/>
      </c>
      <c r="K84" s="167"/>
      <c r="L84" s="163" t="str">
        <f>IFERROR(VLOOKUP(D84,DB!A:I,9,0),"")</f>
        <v/>
      </c>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8"/>
    </row>
    <row r="85" spans="1:88" ht="31.5" customHeight="1">
      <c r="A85" s="114"/>
      <c r="B85" s="18" t="str">
        <f>IFERROR(VLOOKUP(D85,DB!A:K,11,0),"")</f>
        <v/>
      </c>
      <c r="C85" s="18"/>
      <c r="D85" s="18"/>
      <c r="E85" s="115"/>
      <c r="F85" s="116"/>
      <c r="G85" s="117">
        <f ca="1">IFERROR(NOW()-F85,"-")</f>
        <v>45955.448037152775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45955.448037152775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45955.448037152775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45955.448037152775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45955.448037152775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45955.448037152775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45955.448037152775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45955.448037152775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45955.448037152775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45955.448037152775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45955.448037152775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45955.448037152775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45955.448037152775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45955.448037152775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45955.448037152775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45955.448037152775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45955.448037152775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45955.448037152775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45955.448037152775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45955.448037152775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45955.448037152775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45955.448037152775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45955.448037152775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45955.448037152775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45955.448037152775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45955.448037152775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45955.448037152775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45955.448037152775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45955.448037152775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45955.448037152775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45955.448037152775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45955.448037152775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45955.448037152775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45955.448037152775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45955.448037152775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45955.448037152775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45955.448037152775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45955.448037152775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45955.448037152775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45955.448037152775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45955.448037152775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45955.448037152775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45955.448037152775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45955.448037152775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45955.448037152775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45955.448037152775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45955.448037152775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45955.448037152775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45955.448037152775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45955.448037152775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45955.448037152775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45955.448037152775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45955.448037152775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45955.448037152775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45955.448037152775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45955.448037152775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45955.448037152775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45955.448037152775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45955.448037152775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45955.448037152775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45955.448037152775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45955.448037152775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45955.448037152775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45955.448037152775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45955.448037152775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45955.448037152775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45955.448037152775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45955.448037152775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45955.448037152775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45955.448037152775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45955.448037152775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45955.448037152775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45955.448037152775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45955.448037152775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45955.448037152775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45955.448037152775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45955.448037152775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45955.448037152775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45955.448037152775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45955.448037152775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45955.448037152775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45955.448037152775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45955.448037152775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45955.448037152775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45955.448037152775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45955.448037152775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45955.448037152775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45955.448037152775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45955.448037152775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45955.448037152775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45955.448037152775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45955.448037152775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45955.448037152775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45955.448037152775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45955.448037152775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45955.448037152775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45955.448037152775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45955.448037152775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45955.448037152775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45955.448037152775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45955.448037152775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45955.448037152775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45955.448037152775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45955.448037152775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45955.448037152775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45955.448037152775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45955.448037152775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45955.448037152775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45955.448037152775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45955.448037152775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45955.448037152775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45955.448037152775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45955.448037152775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45955.448037152775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45955.448037152775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45955.448037152775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45955.448037152775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45955.448037152775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45955.448037152775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45955.448037152775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45955.448037152775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45955.448037152775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45955.448037152775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45955.448037152775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45955.448037152775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45955.448037152775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45955.448037152775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45955.448037152775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45955.448037152775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45955.448037152775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45955.448037152775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45955.448037152775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45955.448037152775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45955.448037152775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45955.448037152775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45955.448037152775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45955.448037152775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45955.448037152775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45955.448037152775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45955.448037152775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45955.448037152775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45955.448037152775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8" t="str">
        <f>IFERROR(VLOOKUP(D227,DB!A:K,11,0),"")</f>
        <v/>
      </c>
      <c r="C227" s="18"/>
      <c r="D227" s="18"/>
      <c r="E227" s="115"/>
      <c r="F227" s="116"/>
      <c r="G227" s="117">
        <f ca="1">IFERROR(NOW()-F227,"-")</f>
        <v>45955.448037152775</v>
      </c>
      <c r="H227" s="116"/>
      <c r="I227" s="18" t="str">
        <f>IFERROR(VLOOKUP(D227,DB!A:F,6,0),"")</f>
        <v/>
      </c>
      <c r="J227" s="18" t="str">
        <f>IFERROR(VLOOKUP(D227,DB!A:G,7,0),"")</f>
        <v/>
      </c>
      <c r="K227" s="19"/>
      <c r="L227" s="18"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2"/>
      <c r="B228" s="163" t="str">
        <f>IFERROR(VLOOKUP(D228,DB!A:K,11,0),"")</f>
        <v/>
      </c>
      <c r="C228" s="163"/>
      <c r="D228" s="163"/>
      <c r="E228" s="164"/>
      <c r="F228" s="165"/>
      <c r="G228" s="166">
        <f ca="1">IFERROR(NOW()-F228,"-")</f>
        <v>45955.448037152775</v>
      </c>
      <c r="H228" s="165"/>
      <c r="I228" s="163" t="str">
        <f>IFERROR(VLOOKUP(D228,DB!A:F,6,0),"")</f>
        <v/>
      </c>
      <c r="J228" s="163" t="str">
        <f>IFERROR(VLOOKUP(D228,DB!A:G,7,0),"")</f>
        <v/>
      </c>
      <c r="K228" s="167"/>
      <c r="L228" s="163" t="str">
        <f>IFERROR(VLOOKUP(D228,DB!A:I,9,0),"")</f>
        <v/>
      </c>
      <c r="M228" s="163"/>
      <c r="N228" s="163"/>
      <c r="O228" s="163"/>
      <c r="P228" s="163"/>
      <c r="Q228" s="163"/>
      <c r="R228" s="163"/>
      <c r="S228" s="163"/>
      <c r="T228" s="163"/>
      <c r="U228" s="163"/>
      <c r="V228" s="163"/>
      <c r="W228" s="163"/>
      <c r="X228" s="163"/>
      <c r="Y228" s="163"/>
      <c r="Z228" s="163"/>
      <c r="AA228" s="163"/>
      <c r="AB228" s="163"/>
      <c r="AC228" s="163"/>
      <c r="AD228" s="163"/>
      <c r="AE228" s="163"/>
      <c r="AF228" s="163"/>
      <c r="AG228" s="163"/>
      <c r="AH228" s="163"/>
      <c r="AI228" s="163"/>
      <c r="AJ228" s="163"/>
      <c r="AK228" s="163"/>
      <c r="AL228" s="163"/>
      <c r="AM228" s="163"/>
      <c r="AN228" s="163"/>
      <c r="AO228" s="163"/>
      <c r="AP228" s="163"/>
      <c r="AQ228" s="163"/>
      <c r="AR228" s="163"/>
      <c r="AS228" s="163"/>
      <c r="AT228" s="163"/>
      <c r="AU228" s="163"/>
      <c r="AV228" s="163"/>
      <c r="AW228" s="163"/>
      <c r="AX228" s="163"/>
      <c r="AY228" s="163"/>
      <c r="AZ228" s="163"/>
      <c r="BA228" s="163"/>
      <c r="BB228" s="163"/>
      <c r="BC228" s="163"/>
      <c r="BD228" s="163"/>
      <c r="BE228" s="163"/>
      <c r="BF228" s="163"/>
      <c r="BG228" s="163"/>
      <c r="BH228" s="163"/>
      <c r="BI228" s="163"/>
      <c r="BJ228" s="163"/>
      <c r="BK228" s="163"/>
      <c r="BL228" s="163"/>
      <c r="BM228" s="163"/>
      <c r="BN228" s="163"/>
      <c r="BO228" s="163"/>
      <c r="BP228" s="163"/>
      <c r="BQ228" s="163"/>
      <c r="BR228" s="163"/>
      <c r="BS228" s="163"/>
      <c r="BT228" s="163"/>
      <c r="BU228" s="163"/>
      <c r="BV228" s="163"/>
      <c r="BW228" s="163"/>
      <c r="BX228" s="163"/>
      <c r="BY228" s="163"/>
      <c r="BZ228" s="163"/>
      <c r="CA228" s="163"/>
      <c r="CB228" s="163"/>
      <c r="CC228" s="163"/>
      <c r="CD228" s="163"/>
      <c r="CE228" s="163"/>
      <c r="CF228" s="163"/>
      <c r="CG228" s="163"/>
      <c r="CH228" s="163"/>
      <c r="CI228" s="163"/>
      <c r="CJ228" s="168"/>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39089</v>
      </c>
      <c r="B2" s="63" t="str">
        <f>IFERROR(VLOOKUP(D2,DB!A:K,11,0),"")</f>
        <v>R3</v>
      </c>
      <c r="C2" s="18">
        <v>4</v>
      </c>
      <c r="D2" s="63" t="s">
        <v>22228</v>
      </c>
      <c r="E2" s="18" t="s">
        <v>39090</v>
      </c>
      <c r="F2" s="22">
        <v>45955.442650462966</v>
      </c>
      <c r="G2" s="21">
        <f t="shared" ref="G2:G19" ca="1" si="0">IFERROR(NOW()-F2,"-")</f>
        <v>5.3866898088017479E-3</v>
      </c>
      <c r="H2" s="22">
        <v>45955.435682870368</v>
      </c>
      <c r="I2" s="19" t="str">
        <f>IFERROR(VLOOKUP(D2,DB!A:F,6,0),"")</f>
        <v>SCECO</v>
      </c>
      <c r="J2" s="18" t="str">
        <f>IFERROR(VLOOKUP(D2,DB!A:G,7,0),"")</f>
        <v>Vandalized</v>
      </c>
      <c r="K2" s="46"/>
      <c r="L2" s="23" t="str">
        <f>IFERROR(VLOOKUP(D2,DB!A:I,9,0),"")</f>
        <v>Latis</v>
      </c>
    </row>
    <row r="3" spans="1:13" ht="15" customHeight="1">
      <c r="A3" s="19"/>
      <c r="B3" s="63" t="str">
        <f>IFERROR(VLOOKUP(D3,DB!A:K,11,0),"")</f>
        <v/>
      </c>
      <c r="C3" s="18"/>
      <c r="D3" s="18"/>
      <c r="E3" s="18"/>
      <c r="F3" s="20"/>
      <c r="G3" s="21">
        <f t="shared" ca="1" si="0"/>
        <v>45955.448037152775</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45955.448037152775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45955.448037152775</v>
      </c>
      <c r="H5" s="22"/>
      <c r="I5" s="19" t="s">
        <v>39091</v>
      </c>
      <c r="J5" s="18" t="str">
        <f>IFERROR(VLOOKUP(D5,DB!A:G,7,0),"")</f>
        <v/>
      </c>
      <c r="K5" s="46"/>
      <c r="L5" s="23" t="str">
        <f>IFERROR(VLOOKUP(D5,DB!A:I,9,0),"")</f>
        <v/>
      </c>
    </row>
    <row r="6" spans="1:13" ht="15" customHeight="1">
      <c r="A6" s="19"/>
      <c r="B6" s="63" t="str">
        <f>IFERROR(VLOOKUP(D6,DB!A:K,11,0),"")</f>
        <v/>
      </c>
      <c r="C6" s="18"/>
      <c r="D6" s="18"/>
      <c r="E6" s="18"/>
      <c r="F6" s="20"/>
      <c r="G6" s="21">
        <f t="shared" ca="1" si="0"/>
        <v>45955.448037152775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45955.448037152775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45955.448037152775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45955.448037152775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45955.448037152775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45955.448037152775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45955.448037152775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45955.448037152775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45955.448037152775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45955.448037152775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45955.448037152775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45955.448037152775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45955.448037152775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45955.448037152775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45955.448037152775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45955.448037152775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45955.448037152775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45955.448037152775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45955.448037152775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45955.448037152775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45955.448037152775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45955.448037152775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45955.448037152775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45955.448037152775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45955.448037152775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45955.448037152775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45955.448037152775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45955.448037152775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45955.448037152775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45955.448037152775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45955.448037152775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45955.448037152775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45955.448037152775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45955.448037152775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45955.448037152775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45955.448037152775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45955.448037152775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45955.448037152775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45955.448037152775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45955.448037152775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45955.448037152775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45955.448037152775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45955.448037152775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45955.448037152775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45955.448037152775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45955.448037152775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45955.448037152775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45955.448037152775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45955.448037152775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45955.448037152775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45955.448037152775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45955.448037152775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45955.448037152775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45955.448037152775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45955.448037152775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45955.448037152775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45955.448037152775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45955.448037152775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45955.448037152775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45955.448037152775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45955.448037152775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45955.448037152775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45955.448037152775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45955.448037152775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45955.448037152775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45955.448037152775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45955.448037152775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45955.448037152775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45955.448037152775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45955.448037152775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45955.448037152775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45955.448037152775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45955.448037152775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45955.448037152775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45955.448037152775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45955.448037152775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45955.448037152775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45955.448037152775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45955.448037152775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45955.448037152775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45955.448037152775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45955.448037152775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45955.448037152775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45955.448037152775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45955.448037152775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45955.448037152775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45955.448037152775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45955.448037152775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45955.448037152775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45955.448037152775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45955.448037152775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45955.448037152775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45955.448037152775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45955.448037152775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45955.448037152775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45955.448037152775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45955.448037152775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45955.448037152775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45955.448037152775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45955.448037152775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45955.448037152775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45955.448037152775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45955.448037152775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45955.448037152775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45955.448037152775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45955.448037152775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45955.448037152775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45955.448037152775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45955.448037152775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45955.448037152775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45955.448037152775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45955.448037152775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45955.448037152775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45955.448037152775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45955.448037152775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45955.448037152775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45955.448037152775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45955.448037152775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45955.448037152775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45955.448037152775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45955.448037152775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45955.448037152775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45955.448037152775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45955.448037152775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45955.448037152775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45955.448037152775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45955.448037152775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45955.448037152775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45955.448037152775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45955.448037152775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45955.448037152775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45955.448037152775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45955.448037152775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45955.448037152775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45955.448037152775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45955.448037152775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45955.448037152775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45955.448037152775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45955.448037152775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45955.448037152775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45955.448037152775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45955.448037152775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45955.448037152775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45955.448037152775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45955.448037152775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45955.448037152775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45955.448037152775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45955.448037152775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45955.448037152775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45955.448037152775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45955.448037152775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45955.448037152775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45955.448037152775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45955.448037152775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45955.448037152775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45955.448037152775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45955.448037152775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45955.448037152775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45955.448037152775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45955.448037152775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45955.448037152775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45955.448037152775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45955.448037152775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45955.448037152775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45955.448037152775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45955.448037152775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45955.448037152775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45955.448037152775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45955.448037152775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45955.448037152775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45955.448037152775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45955.448037152775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45955.448037152775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45955.448037152775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45955.448037152775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45955.448037152775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45955.448037152775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45955.448037152775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45955.448037152775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45955.448037152775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45955.448037152775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45955.448037152775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45955.448037152775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45955.448037152775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45955.448037152775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45955.448037152775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45955.448037152775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45955.448037152775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45955.448037152775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45955.448037152775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45955.448037152775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45955.448037152775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45955.448037152775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45955.448037152775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45955.448037152775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45955.448037152775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45955.448037152775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45955.448037152775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45955.448037152775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45955.448037152775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45955.448037152775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45955.448037152775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45955.448037152775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45955.448037152775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45955.448037152775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45955.448037152775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45955.448037152775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45955.448037152775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45955.448037152775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45955.448037152775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45955.448037152775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45955.448037152775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45955.448037152775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45955.448037152775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45955.448037152775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45955.448037152775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45955.448037152775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45955.448037152775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45955.448037152775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45955.448037152775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45955.448037152775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45955.448037152775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45955.448037152775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45955.448037152775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45955.448037152775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45955.448037152775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45955.448037152775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45955.448037152775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45955.448037152775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45955.448037152775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45955.448037152775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45955.448037152775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45955.448037152775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45955.448037152775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45955.448037152775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45955.448037152775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45955.448037152775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45955.448037152775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45955.448037152775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45955.448037152775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45955.448037152775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45955.448037152775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45955.448037152775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45955.448037152775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45955.448037152775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45955.448037152775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45955.448037152775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45955.448037152775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45955.448037152775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45955.448037152775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45955.448037152775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45955.448037152775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45955.448037152775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45955.448037152775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45955.448037152775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45955.448037152775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45955.448037152775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45955.448037152775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45955.448037152775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45955.448037152775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45955.448037152775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45955.448037152775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45955.448037152775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45955.448037152775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45955.448037152775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45955.448037152775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45955.448037152775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45955.448037152775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45955.448037152775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45955.448037152775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45955.448037152775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45955.448037152775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45955.448037152775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45955.448037152775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45955.448037152775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45955.448037152775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45955.448037152775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45955.448037152775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45955.448037152775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45955.448037152775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45955.448037152775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45955.448037152775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45955.448037152775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45955.448037152775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45955.448037152775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45955.448037152775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45955.448037152775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45955.448037152775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45955.448037152775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45955.448037152775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45955.448037152775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45955.448037152775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45955.448037152775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45955.448037152775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45955.448037152775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45955.448037152775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45955.448037152775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45955.448037152775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45955.448037152775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45955.448037152775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45955.448037152775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45955.448037152775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45955.448037152775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45955.448037152775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45955.448037152775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45955.448037152775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45955.448037152775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45955.448037152775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45955.448037152775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45955.448037152775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45955.448037152775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45955.448037152775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45955.448037152775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45955.448037152775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45955.448037152775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45955.448037152775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45955.448037152775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45955.448037152775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45955.448037152775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45955.448037152775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45955.448037152775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45955.448037152775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45955.448037152775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45955.448037152775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45955.448037152775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45955.448037152775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45955.448037152775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45955.448037152775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45955.448037152775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45955.448037152775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45955.448037152775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45955.448037152775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45955.448037152775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45955.448037152775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45955.448037152775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45955.448037152775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45955.448037152775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45955.448037152775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45955.448037152775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45955.448037152775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45955.448037152775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45955.448037152775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45955.448037152775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45955.448037152775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45955.448037152775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45955.448037152775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45955.448037152775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45955.448037152775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45955.448037152775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45955.448037152775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45955.448037152775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45955.448037152775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45955.448037152775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45955.448037152775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45955.448037152775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45955.448037152775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45955.448037152775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45955.448037152775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45955.448037152775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45955.448037152775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45955.448037152775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45955.448037152775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45955.448037152775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45955.448037152775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45955.448037152775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45955.448037152775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45955.448037152775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45955.448037152775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45955.448037152775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45955.448037152775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45955.448037152775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45955.448037152775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45955.448037152775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45955.448037152775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45955.448037152775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45955.448037152775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45955.448037152775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45955.448037152775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45955.448037152775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45955.448037152775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45955.448037152775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45955.448037152775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45955.448037152775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45955.448037152775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45955.448037152775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45955.448037152775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45955.448037152775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45955.448037152775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45955.448037152775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45955.448037152775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45955.448037152775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45955.448037152775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45955.448037152775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45955.448037152775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45955.448037152775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45955.448037152775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45955.448037152775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45955.448037152775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45955.448037152775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45955.448037152775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45955.448037152775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45955.448037152775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45955.448037152775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45955.448037152775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45955.448037152775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45955.448037152775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45955.448037152775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45955.448037152775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45955.448037152775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45955.448037152775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45955.448037152775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45955.448037152775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45955.448037152775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45955.448037152775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45955.448037152775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45955.448037152775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45955.448037152775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45955.448037152775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45955.448037152775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45955.448037152775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45955.448037152775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45955.448037152775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45955.448037152775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45955.448037152775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45955.448037152775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45955.448037152775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45955.448037152775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45955.448037152775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45955.448037152775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45955.448037152775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45955.448037152775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45955.448037152775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45955.448037152775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45955.448037152775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45955.448037152775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45955.448037152775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45955.448037152775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45955.448037152775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45955.448037152775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45955.448037152775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45955.448037152775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45955.448037152775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45955.448037152775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45955.448037152775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45955.448037152775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45955.448037152775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45955.448037152775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45955.448037152775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45955.448037152775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45955.448037152775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45955.448037152775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45955.448037152775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45955.448037152775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45955.448037152775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45955.448037152775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45955.448037152775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45955.448037152775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45955.448037152775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45955.448037152775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45955.448037152775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45955.448037152775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45955.448037152775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45955.448037152775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45955.448037152775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45955.448037152775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45955.448037152775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45955.448037152775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45955.448037152775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45955.448037152775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45955.448037152775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45955.448037152775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45955.448037152775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45955.448037152775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45955.448037152775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45955.448037152775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45955.448037152775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45955.448037152775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45955.448037152775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45955.448037152775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45955.448037152775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45955.448037152775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45955.448037152775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45955.448037152775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45955.448037152775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45955.448037152775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45955.448037152775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45955.448037152775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45955.448037152775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45955.448037152775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45955.448037152775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45955.448037152775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45955.448037152775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45955.448037152775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45955.448037152775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45955.448037152775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45955.448037152775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45955.448037152775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45955.448037152775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45955.448037152775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45955.448037152775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45955.448037152775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45955.448037152775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45955.448037152775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45955.448037152775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45955.448037152775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45955.448037152775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45955.448037152775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45955.448037152775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45955.448037152775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45955.448037152775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45955.448037152775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45955.448037152775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45955.448037152775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45955.448037152775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45955.448037152775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45955.448037152775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45955.448037152775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45955.448037152775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45955.448037152775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45955.448037152775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45955.448037152775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45955.448037152775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45955.448037152775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45955.448037152775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45955.448037152775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45955.448037152775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45955.448037152775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45955.448037152775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45955.448037152775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45955.448037152775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45955.448037152775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45955.448037152775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45955.448037152775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45955.448037152775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45955.448037152775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45955.448037152775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45955.448037152775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45955.448037152775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45955.448037152775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45955.448037152775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45955.448037152775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45955.448037152775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45955.448037152775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45955.448037152775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45955.448037152775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45955.448037152775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45955.448037152775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45955.448037152775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45955.448037152775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45955.448037152775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45955.448037152775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45955.448037152775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45955.448037152775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45955.448037152775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45955.448037152775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45955.448037152775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45955.448037152775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45955.448037152775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45955.448037152775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45955.448037152775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45955.448037152775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45955.448037152775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45955.448037152775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45955.448037152775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45955.448037152775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45955.448037152775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45955.448037152775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45955.448037152775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45955.448037152775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45955.448037152775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45955.448037152775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45955.448037152775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45955.448037152775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45955.448037152775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45955.448037152775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45955.448037152775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45955.448037152775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45955.448037152775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45955.448037152775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45955.448037152775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45955.448037152775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45955.448037152775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45955.448037152775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45955.448037152775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45955.448037152775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45955.448037152775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45955.448037152775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45955.448037152775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45955.448037152775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45955.448037152775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45955.448037152775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45955.448037152775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45955.448037152775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45955.448037152775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45955.448037152775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45955.448037152775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45955.448037152775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45955.448037152775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45955.448037152775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45955.448037152775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45955.448037152775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45955.448037152775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45955.448037152775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45955.448037152775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45955.448037152775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45955.448037152775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45955.448037152775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45955.448037152775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45955.448037152775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45955.448037152775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45955.448037152775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45955.448037152775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45955.448037152775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45955.448037152775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45955.448037152775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45955.448037152775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45955.448037152775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45955.448037152775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45955.448037152775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45955.448037152775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45955.448037152775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45955.448037152775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45955.448037152775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45955.448037152775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45955.448037152775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45955.448037152775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45955.448037152775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45955.448037152775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45955.448037152775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45955.448037152775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45955.448037152775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45955.448037152775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45955.448037152775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45955.448037152775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45955.448037152775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45955.448037152775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45955.448037152775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45955.448037152775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45955.448037152775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45955.448037152775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45955.448037152775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45955.448037152775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45955.448037152775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45955.448037152775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45955.448037152775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45955.448037152775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45955.448037152775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45955.448037152775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45955.448037152775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45955.448037152775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45955.448037152775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45955.448037152775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45955.448037152775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45955.448037152775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45955.448037152775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45955.448037152775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45955.448037152775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45955.448037152775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45955.448037152775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45955.448037152775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45955.448037152775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45955.448037152775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45955.448037152775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45955.448037152775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45955.448037152775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45955.448037152775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45955.448037152775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45955.448037152775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45955.448037152775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45955.448037152775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45955.448037152775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45955.448037152775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45955.448037152775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45955.448037152775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45955.448037152775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45955.448037152775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45955.448037152775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45955.448037152775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45955.448037152775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45955.448037152775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45955.448037152775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45955.448037152775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45955.448037152775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45955.448037152775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45955.448037152775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45955.448037152775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45955.448037152775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45955.448037152775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45955.448037152775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45955.448037152775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45955.448037152775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45955.448037152775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45955.448037152775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45955.448037152775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45955.448037152775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45955.448037152775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45955.448037152775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45955.448037152775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45955.448037152775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45955.448037152775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45955.448037152775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45955.448037152775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45955.448037152775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45955.448037152775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45955.448037152775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45955.448037152775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45955.448037152775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45955.448037152775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45955.448037152775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45955.448037152775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45955.448037152775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45955.448037152775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45955.448037152775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45955.448037152775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45955.448037152775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45955.448037152775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45955.448037152775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45955.448037152775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45955.448037152775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45955.448037152775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45955.448037152775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45955.448037152775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45955.448037152775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45955.448037152775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45955.448037152775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45955.448037152775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45955.448037152775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45955.448037152775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45955.448037152775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45955.448037152775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45955.448037152775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45955.448037152775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45955.448037152775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45955.448037152775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45955.448037152775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45955.448037152775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45955.448037152775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45955.448037152775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45955.448037152775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45955.448037152775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45955.448037152775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45955.448037152775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45955.448037152775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45955.448037152775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45955.448037152775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45955.448037152775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45955.448037152775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45955.448037152775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45955.448037152775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45955.448037152775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45955.448037152775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45955.448037152775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45955.448037152775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45955.448037152775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45955.448037152775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45955.448037152775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45955.448037152775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45955.448037152775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45955.448037152775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45955.448037152775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45955.448037152775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45955.448037152775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45955.448037152775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45955.448037152775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45955.448037152775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45955.448037152775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45955.448037152775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45955.448037152775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45955.448037152775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45955.448037152775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45955.448037152775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45955.448037152775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45955.448037152775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45955.448037152775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45955.448037152775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45955.448037152775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45955.448037152775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45955.448037152775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45955.448037152775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45955.448037152775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45955.448037152775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45955.448037152775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45955.448037152775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45955.448037152775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45955.448037152775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45955.448037152775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45955.448037152775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45955.448037152775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45955.448037152775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45955.448037152775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45955.448037152775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45955.448037152775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45955.448037152775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45955.448037152775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45955.448037152775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45955.448037152775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45955.448037152775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45955.448037152775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45955.448037152775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45955.448037152775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45955.448037152775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45955.448037152775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45955.448037152775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45955.448037152775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45955.448037152775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45955.448037152775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45955.448037152775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45955.448037152775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45955.448037152775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45955.448037152775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45955.448037152775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45955.448037152775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45955.448037152775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45955.448037152775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45955.448037152775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45955.448037152775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45955.448037152775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45955.448037152775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45955.448037152775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45955.448037152775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45955.448037152775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45955.448037152775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45955.448037152775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45955.448037152775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45955.448037152775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45955.448037152775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45955.448037152775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45955.448037152775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45955.448037152775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45955.448037152775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45955.448037152775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45955.448037152775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45955.448037152775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45955.448037152775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45955.448037152775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45955.448037152775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45955.448037152775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45955.448037152775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45955.448037152775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45955.448037152775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45955.448037152775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45955.448037152775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45955.448037152775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45955.448037152775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45955.448037152775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45955.448037152775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45955.448037152775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45955.448037152775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45955.448037152775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45955.448037152775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45955.448037152775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45955.448037152775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45955.448037152775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45955.448037152775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45955.448037152775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45955.448037152775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45955.448037152775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45955.448037152775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45955.448037152775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45955.448037152775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45955.448037152775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45955.448037152775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45955.448037152775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45955.448037152775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45955.448037152775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45955.448037152775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45955.448037152775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45955.448037152775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45955.448037152775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45955.448037152775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45955.448037152775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45955.448037152775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45955.448037152775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45955.448037152775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45955.448037152775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45955.448037152775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45955.448037152775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45955.448037152775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45955.448037152775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45955.448037152775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45955.448037152775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45955.448037152775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45955.448037152775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45955.448037152775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45955.448037152775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45955.448037152775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45955.448037152775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45955.448037152775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45955.448037152775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45955.448037152775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45955.448037152775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45955.448037152775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45955.448037152775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45955.448037152775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45955.448037152775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45955.448037152775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45955.448037152775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45955.448037152775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45955.448037152775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45955.448037152775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45955.448037152775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45955.448037152775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45955.448037152775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45955.448037152775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45955.448037152775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45955.448037152775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45955.448037152775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45955.448037152775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45955.448037152775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45955.448037152775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45955.448037152775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45955.448037152775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45955.448037152775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45955.448037152775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45955.448037152775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45955.448037152775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45955.448037152775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45955.448037152775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45955.448037152775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45955.448037152775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45955.448037152775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45955.448037152775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45955.448037152775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45955.448037152775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45955.448037152775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45955.448037152775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45955.448037152775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45955.448037152775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45955.448037152775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45955.448037152775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45955.448037152775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45955.448037152775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45955.448037152775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45955.448037152775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45955.448037152775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45955.448037152775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45955.448037152775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45955.448037152775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45955.448037152775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45955.448037152775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45955.448037152775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45955.448037152775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45955.448037152775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45955.448037152775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45955.448037152775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45955.448037152775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45955.448037152775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45955.448037152775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45955.448037152775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45955.448037152775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45955.448037152775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45955.448037152775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45955.448037152775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45955.448037152775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45955.448037152775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45955.448037152775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45955.448037152775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45955.448037152775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45955.448037152775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45955.448037152775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45955.448037152775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45955.448037152775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45955.448037152775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45955.448037152775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45955.448037152775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45955.448037152775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45955.448037152775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45955.448037152775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45955.448037152775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45955.448037152775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45955.448037152775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45955.448037152775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45955.448037152775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45955.448037152775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45955.448037152775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45955.448037152775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45955.448037152775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45955.448037152775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45955.448037152775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45955.448037152775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45955.448037152775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45955.448037152775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45955.448037152775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45955.448037152775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45955.448037152775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45955.448037152775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45955.448037152775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45955.448037152775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45955.448037152775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45955.448037152775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45955.448037152775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45955.448037152775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45955.448037152775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45955.448037152775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45955.448037152775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45955.448037152775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45955.448037152775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45955.448037152775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45955.448037152775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45955.448037152775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45955.448037152775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45955.448037152775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45955.448037152775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45955.448037152775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45955.448037152775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45955.448037152775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45955.448037152775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45955.448037152775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45955.448037152775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45955.448037152775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45955.448037152775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45955.448037152775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45955.448037152775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45955.448037152775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45955.448037152775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45955.448037152775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45955.448037152775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45955.448037152775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45955.448037152775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45955.448037152775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45955.448037152775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45955.448037152775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45955.448037152775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45955.448037152775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45955.448037152775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45955.448037152775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45955.448037152775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45955.448037152775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45955.448037152775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45955.448037152775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45955.448037152775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45955.448037152775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45955.448037152775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45955.448037152775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45955.448037152775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45955.448037152775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45955.448037152775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45955.448037152775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45955.448037152775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45955.448037152775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45955.448037152775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45955.448037152775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45955.448037152775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45955.448037152775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45955.448037152775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45955.448037152775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45955.448037152775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45955.448037152775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45955.448037152775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45955.448037152775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45955.448037152775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45955.448037152775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45955.448037152775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45955.448037152775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45955.448037152775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45955.448037152775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45955.448037152775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45955.448037152775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45955.448037152775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45955.448037152775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45955.448037152775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45955.448037152775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45955.448037152775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45955.448037152775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45955.448037152775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45955.448037152775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45955.448037152775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45955.448037152775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45955.448037152775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45955.448037152775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45955.448037152775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45955.448037152775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45955.448037152775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45955.448037152775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45955.448037152775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45955.448037152775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45955.448037152775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45955.448037152775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45955.448037152775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45955.448037152775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45955.448037152775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45955.448037152775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45955.448037152775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45955.448037152775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45955.448037152775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45955.448037152775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45955.448037152775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45955.448037152775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45955.448037152775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45955.448037152775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45955.448037152775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45955.448037152775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45955.448037152775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45955.448037152775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45955.448037152775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45955.448037152775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45955.448037152775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45955.448037152775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45955.448037152775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45955.448037152775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45955.448037152775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45955.448037152775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45955.448037152775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45955.448037152775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45955.448037152775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45955.448037152775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45955.448037152775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45955.448037152775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45955.448037152775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45955.448037152775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45955.448037152775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45955.448037152775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45955.448037152775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45955.448037152775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45955.448037152775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45955.448037152775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45955.448037152775</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8"/>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39092</v>
      </c>
      <c r="B2" s="97" t="str">
        <f>IFERROR(VLOOKUP(D2,DB!A:K,11,0),"")</f>
        <v>R4</v>
      </c>
      <c r="C2" s="98">
        <v>1</v>
      </c>
      <c r="D2" s="94" t="s">
        <v>35115</v>
      </c>
      <c r="E2" s="99" t="s">
        <v>38998</v>
      </c>
      <c r="F2" s="100">
        <v>45703.480717592596</v>
      </c>
      <c r="G2" s="101">
        <f ca="1">IFERROR(NOW()-F2,"")</f>
        <v>251.96731956017902</v>
      </c>
      <c r="H2" s="100">
        <v>45703.474768518521</v>
      </c>
      <c r="I2" s="97" t="str">
        <f>IFERROR(VLOOKUP(D2,DB!A:F,6,0),"")</f>
        <v>SCECO</v>
      </c>
      <c r="J2" s="97" t="str">
        <f>IFERROR(VLOOKUP(D2,DB!A:G,7,0),"")</f>
        <v>Dead</v>
      </c>
      <c r="K2" s="102" t="s">
        <v>39093</v>
      </c>
      <c r="L2" s="94" t="str">
        <f>IFERROR(VLOOKUP(D2,DB!A:I,9,0),"")</f>
        <v>Latis</v>
      </c>
    </row>
    <row r="3" spans="1:16" ht="30" customHeight="1">
      <c r="A3" s="120" t="s">
        <v>39094</v>
      </c>
      <c r="B3" s="97" t="str">
        <f>IFERROR(VLOOKUP(D3,DB!A:K,11,0),"")</f>
        <v>R4</v>
      </c>
      <c r="C3" s="121">
        <v>1</v>
      </c>
      <c r="D3" s="120" t="s">
        <v>27420</v>
      </c>
      <c r="E3" s="99" t="s">
        <v>38998</v>
      </c>
      <c r="F3" s="124">
        <v>45953.634722222225</v>
      </c>
      <c r="G3" s="125">
        <f ca="1">IFERROR(NOW()-F3,"")</f>
        <v>1.8133149305504048</v>
      </c>
      <c r="H3" s="124">
        <v>45953.546631944446</v>
      </c>
      <c r="I3" s="120" t="str">
        <f>IFERROR(VLOOKUP(D3,DB!A:F,6,0),"")</f>
        <v>SCECO</v>
      </c>
      <c r="J3" s="120" t="str">
        <f>IFERROR(VLOOKUP(D3,DB!A:G,7,0),"")</f>
        <v>Dead</v>
      </c>
      <c r="K3" s="126" t="s">
        <v>39095</v>
      </c>
      <c r="L3" s="122" t="str">
        <f>IFERROR(VLOOKUP(D3,DB!A:I,9,0),"")</f>
        <v>Latis</v>
      </c>
    </row>
    <row r="4" spans="1:16" ht="27.75" customHeight="1">
      <c r="A4" s="120" t="s">
        <v>39096</v>
      </c>
      <c r="B4" s="120" t="str">
        <f>IFERROR(VLOOKUP(D4,DB!A:K,11,0),"")</f>
        <v>R4</v>
      </c>
      <c r="C4" s="121">
        <v>3</v>
      </c>
      <c r="D4" s="94" t="s">
        <v>39097</v>
      </c>
      <c r="E4" s="99" t="s">
        <v>38998</v>
      </c>
      <c r="F4" s="124">
        <v>45955.321527777778</v>
      </c>
      <c r="G4" s="125">
        <f ca="1">IFERROR(NOW()-F4,"")</f>
        <v>0.1265093749971129</v>
      </c>
      <c r="H4" s="124">
        <v>45955.313344907408</v>
      </c>
      <c r="I4" s="120" t="str">
        <f>IFERROR(VLOOKUP(D4,DB!A:F,6,0),"")</f>
        <v>SCECO</v>
      </c>
      <c r="J4" s="120" t="str">
        <f>IFERROR(VLOOKUP(D4,DB!A:G,7,0),"")</f>
        <v>Dead+Dead</v>
      </c>
      <c r="K4" s="126" t="s">
        <v>39098</v>
      </c>
      <c r="L4" s="122" t="str">
        <f>IFERROR(VLOOKUP(D4,DB!A:I,9,0),"")</f>
        <v>Latis</v>
      </c>
    </row>
    <row r="5" spans="1:16" ht="15" customHeight="1">
      <c r="A5" s="120" t="s">
        <v>39099</v>
      </c>
      <c r="B5" s="120" t="str">
        <f>IFERROR(VLOOKUP(D5,DB!A:K,11,0),"")</f>
        <v>R4</v>
      </c>
      <c r="C5" s="121">
        <v>1</v>
      </c>
      <c r="D5" s="122" t="s">
        <v>36884</v>
      </c>
      <c r="E5" s="99" t="s">
        <v>38998</v>
      </c>
      <c r="F5" s="124">
        <v>45955.337500000001</v>
      </c>
      <c r="G5" s="125">
        <f ca="1">IFERROR(NOW()-F5,"")</f>
        <v>0.11053715277375886</v>
      </c>
      <c r="H5" s="124">
        <v>45955.332187499997</v>
      </c>
      <c r="I5" s="120" t="str">
        <f>IFERROR(VLOOKUP(D5,DB!A:F,6,0),"")</f>
        <v>SCECO</v>
      </c>
      <c r="J5" s="120" t="str">
        <f>IFERROR(VLOOKUP(D5,DB!A:G,7,0),"")</f>
        <v>Dead</v>
      </c>
      <c r="K5" s="126" t="s">
        <v>39100</v>
      </c>
      <c r="L5" s="122" t="str">
        <f>IFERROR(VLOOKUP(D5,DB!A:I,9,0),"")</f>
        <v>Latis</v>
      </c>
    </row>
    <row r="6" spans="1:16" ht="15" customHeight="1">
      <c r="A6" s="120" t="s">
        <v>39101</v>
      </c>
      <c r="B6" s="120" t="str">
        <f>IFERROR(VLOOKUP(D6,DB!A:K,11,0),"")</f>
        <v>R4</v>
      </c>
      <c r="C6" s="121">
        <v>7</v>
      </c>
      <c r="D6" s="122" t="s">
        <v>25306</v>
      </c>
      <c r="E6" s="99" t="s">
        <v>38998</v>
      </c>
      <c r="F6" s="124">
        <v>45955.378472222219</v>
      </c>
      <c r="G6" s="125">
        <f ca="1">IFERROR(NOW()-F6,"")</f>
        <v>6.956493055622559E-2</v>
      </c>
      <c r="H6" s="124">
        <v>45955.416759259257</v>
      </c>
      <c r="I6" s="120" t="str">
        <f>IFERROR(VLOOKUP(D6,DB!A:F,6,0),"")</f>
        <v>SCECO</v>
      </c>
      <c r="J6" s="120" t="str">
        <f>IFERROR(VLOOKUP(D6,DB!A:G,7,0),"")</f>
        <v>Dead</v>
      </c>
      <c r="K6" s="126" t="s">
        <v>39102</v>
      </c>
      <c r="L6" s="122" t="str">
        <f>IFERROR(VLOOKUP(D6,DB!A:I,9,0),"")</f>
        <v>Latis</v>
      </c>
    </row>
    <row r="7" spans="1:16" ht="15" customHeight="1">
      <c r="A7" s="120"/>
      <c r="B7" s="120" t="str">
        <f>IFERROR(VLOOKUP(D7,DB!A:K,11,0),"")</f>
        <v/>
      </c>
      <c r="C7" s="121"/>
      <c r="D7" s="122"/>
      <c r="E7" s="99"/>
      <c r="F7" s="124"/>
      <c r="G7" s="125">
        <f ca="1">IFERROR(NOW()-F7,"")</f>
        <v>45955.448037152775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45955.448037152775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45955.448037152775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45955.448037152775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45955.448037152775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45955.448037152775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45955.448037152775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45955.448037152775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45955.448037152775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45955.448037152775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45955.448037152775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45955.448037152775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45955.448037152775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45955.448037152775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45955.448037152775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45955.448037152775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45955.448037152775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45955.448037152775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45955.448037152775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45955.448037152775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45955.448037152775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45955.448037152775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45955.448037152775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45955.448037152775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45955.448037152775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45955.448037152775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45955.448037152775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45955.448037152775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45955.448037152775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45955.448037152775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45955.448037152775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45955.448037152775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45955.448037152775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45955.448037152775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45955.448037152775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45955.448037152775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45955.448037152775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45955.448037152775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45955.448037152775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45955.448037152775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45955.448037152775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45955.448037152775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45955.448037152775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45955.448037152775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45955.448037152775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45955.448037152775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45955.448037152775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45955.448037152775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45955.448037152775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45955.448037152775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45955.448037152775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45955.448037152775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45955.448037152775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45955.448037152775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45955.448037152775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45955.448037152775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45955.448037152775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45955.448037152775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45955.448037152775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45955.448037152775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45955.448037152775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45955.448037152775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45955.448037152775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45955.448037152775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45955.448037152775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45955.448037152775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45955.448037152775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45955.448037152775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45955.448037152775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45955.448037152775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45955.448037152775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45955.448037152775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45955.448037152775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45955.448037152775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45955.448037152775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45955.448037152775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45955.448037152775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45955.448037152775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45955.448037152775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45955.448037152775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45955.448037152775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45955.448037152775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45955.448037152775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45955.448037152775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45955.448037152775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45955.448037152775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45955.448037152775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45955.448037152775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45955.448037152775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45955.448037152775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45955.448037152775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45955.448037152775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45955.448037152775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45955.448037152775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45955.448037152775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45955.448037152775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45955.448037152775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45955.448037152775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45955.448037152775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45955.448037152775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45955.448037152775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45955.448037152775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45955.448037152775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45955.448037152775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45955.448037152775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45955.448037152775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45955.448037152775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45955.448037152775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45955.448037152775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45955.448037152775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45955.448037152775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45955.448037152775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45955.448037152775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45955.448037152775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45955.448037152775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45955.448037152775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45955.448037152775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45955.448037152775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45955.448037152775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45955.448037152775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45955.448037152775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45955.448037152775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45955.448037152775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45955.448037152775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45955.448037152775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45955.448037152775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45955.448037152775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45955.448037152775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45955.448037152775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45955.448037152775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45955.448037152775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45955.448037152775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45955.448037152775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45955.448037152775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45955.448037152775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45955.448037152775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45955.448037152775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45955.448037152775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45955.448037152775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45955.448037152775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45955.448037152775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45955.448037152775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45955.448037152775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45955.448037152775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45955.448037152775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45955.448037152775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45955.448037152775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45955.448037152775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45955.448037152775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45955.448037152775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45955.448037152775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45955.448037152775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45955.448037152775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45955.448037152775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45955.448037152775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45955.448037152775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45955.448037152775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45955.448037152775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45955.448037152775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45955.448037152775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45955.448037152775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45955.448037152775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45955.448037152775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45955.448037152775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45955.448037152775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45955.448037152775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45955.448037152775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45955.448037152775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45955.448037152775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45955.448037152775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45955.448037152775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45955.448037152775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45955.448037152775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45955.448037152775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45955.448037152775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45955.448037152775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45955.448037152775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45955.448037152775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45955.448037152775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45955.448037152775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45955.448037152775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45955.448037152775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45955.448037152775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45955.448037152775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45955.448037152775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45955.448037152775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45955.448037152775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45955.448037152775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45955.448037152775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45955.448037152775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45955.448037152775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45955.448037152775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45955.448037152775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45955.448037152775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45955.448037152775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45955.448037152775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45955.448037152775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45955.448037152775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45955.448037152775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45955.448037152775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45955.448037152775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45955.448037152775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45955.448037152775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45955.448037152775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45955.448037152775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45955.448037152775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45955.448037152775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45955.448037152775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45955.448037152775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45955.448037152775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45955.448037152775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45955.448037152775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45955.448037152775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45955.448037152775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45955.448037152775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45955.448037152775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45955.448037152775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45955.448037152775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45955.448037152775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45955.448037152775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45955.448037152775</v>
      </c>
      <c r="H227" s="124"/>
      <c r="I227" s="120" t="str">
        <f>IFERROR(VLOOKUP(D227,DB!A:F,6,0),"")</f>
        <v/>
      </c>
      <c r="J227" s="120" t="str">
        <f>IFERROR(VLOOKUP(D227,DB!A:G,7,0),"")</f>
        <v/>
      </c>
      <c r="K227" s="126"/>
      <c r="L227" s="122" t="str">
        <f>IFERROR(VLOOKUP(D227,DB!A:I,9,0),"")</f>
        <v/>
      </c>
    </row>
    <row r="228" spans="1:12" ht="15" customHeight="1">
      <c r="A228" s="127"/>
      <c r="B228" s="127" t="str">
        <f>IFERROR(VLOOKUP(D228,DB!A:K,11,0),"")</f>
        <v/>
      </c>
      <c r="C228" s="128"/>
      <c r="D228" s="129"/>
      <c r="E228" s="130"/>
      <c r="F228" s="131"/>
      <c r="G228" s="132">
        <f ca="1">IFERROR(NOW()-F228,"")</f>
        <v>45955.448037152775</v>
      </c>
      <c r="H228" s="131"/>
      <c r="I228" s="127" t="str">
        <f>IFERROR(VLOOKUP(D228,DB!A:F,6,0),"")</f>
        <v/>
      </c>
      <c r="J228" s="127" t="str">
        <f>IFERROR(VLOOKUP(D228,DB!A:G,7,0),"")</f>
        <v/>
      </c>
      <c r="K228" s="133"/>
      <c r="L228" s="129" t="str">
        <f>IFERROR(VLOOKUP(D228,DB!A:I,9,0),"")</f>
        <v/>
      </c>
    </row>
  </sheetData>
  <dataValidations count="2">
    <dataValidation allowBlank="1" showInputMessage="1" showErrorMessage="1" sqref="E1" xr:uid="{A4F81451-56CC-4543-9497-104C4E44EE4B}"/>
    <dataValidation type="list" allowBlank="1" showInputMessage="1" showErrorMessage="1" sqref="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39103</v>
      </c>
      <c r="B2" s="37" t="str">
        <f>IFERROR(VLOOKUP(D2,DB!A:K,11,0),"")</f>
        <v>R5</v>
      </c>
      <c r="C2" s="37">
        <v>3</v>
      </c>
      <c r="D2" s="119" t="s">
        <v>36034</v>
      </c>
      <c r="E2" s="37" t="s">
        <v>38998</v>
      </c>
      <c r="F2" s="38">
        <v>45891.832060185188</v>
      </c>
      <c r="G2" s="145">
        <f ca="1">IFERROR(NOW()-F2,"")</f>
        <v>63.615976967586903</v>
      </c>
      <c r="H2" s="38">
        <v>45891.790393518517</v>
      </c>
      <c r="I2" s="37" t="str">
        <f>IFERROR(VLOOKUP(D2,DB!A:F,6,0),"")</f>
        <v>Generator-SG</v>
      </c>
      <c r="J2" s="37" t="str">
        <f>IFERROR(VLOOKUP(D2,DB!A:G,7,0),"")</f>
        <v>Vandalized</v>
      </c>
      <c r="K2" s="37" t="s">
        <v>39104</v>
      </c>
      <c r="L2" s="37" t="str">
        <f>IFERROR(VLOOKUP(D2,DB!A:I,9,0),"")</f>
        <v>Latis</v>
      </c>
      <c r="M2" s="118"/>
    </row>
    <row r="3" spans="1:13" ht="30.75">
      <c r="A3" s="37" t="s">
        <v>39105</v>
      </c>
      <c r="B3" s="37" t="str">
        <f>IFERROR(VLOOKUP(D3,DB!A:K,11,0),"")</f>
        <v>R5</v>
      </c>
      <c r="C3" s="37">
        <v>1</v>
      </c>
      <c r="D3" s="37" t="s">
        <v>31329</v>
      </c>
      <c r="E3" s="37" t="s">
        <v>39080</v>
      </c>
      <c r="F3" s="38">
        <v>45926.188877314817</v>
      </c>
      <c r="G3" s="145">
        <f t="shared" ref="G3" ca="1" si="0">IFERROR(NOW()-F3,"")</f>
        <v>29.259159837958578</v>
      </c>
      <c r="H3" s="38">
        <v>45926.158159722225</v>
      </c>
      <c r="I3" s="37" t="str">
        <f>IFERROR(VLOOKUP(D3,DB!A:F,6,0),"")</f>
        <v>SCECO</v>
      </c>
      <c r="J3" s="37" t="str">
        <f>IFERROR(VLOOKUP(D3,DB!A:G,7,0),"")</f>
        <v>Good</v>
      </c>
      <c r="K3" s="37" t="s">
        <v>39106</v>
      </c>
      <c r="L3" s="37" t="str">
        <f>IFERROR(VLOOKUP(D3,DB!A:I,9,0),"")</f>
        <v>Latis</v>
      </c>
      <c r="M3" s="118"/>
    </row>
    <row r="4" spans="1:13" ht="48" customHeight="1">
      <c r="A4" s="153" t="s">
        <v>39107</v>
      </c>
      <c r="B4" s="153" t="str">
        <f>IFERROR(VLOOKUP(D4,DB!A:K,11,0),"")</f>
        <v>R5</v>
      </c>
      <c r="C4" s="153">
        <v>1</v>
      </c>
      <c r="D4" s="153" t="s">
        <v>34781</v>
      </c>
      <c r="E4" s="153" t="s">
        <v>39080</v>
      </c>
      <c r="F4" s="154">
        <v>45948.661111111112</v>
      </c>
      <c r="G4" s="155">
        <f ca="1">IFERROR(NOW()-F4,"")</f>
        <v>6.7869260416628094</v>
      </c>
      <c r="H4" s="154">
        <v>45948.661111111112</v>
      </c>
      <c r="I4" s="153" t="str">
        <f>IFERROR(VLOOKUP(D4,DB!A:F,6,0),"")</f>
        <v>SCECO</v>
      </c>
      <c r="J4" s="153" t="str">
        <f>IFERROR(VLOOKUP(D4,DB!A:G,7,0),"")</f>
        <v>Dead</v>
      </c>
      <c r="K4" s="153" t="s">
        <v>39108</v>
      </c>
      <c r="L4" s="153" t="str">
        <f>IFERROR(VLOOKUP(D4,DB!A:I,9,0),"")</f>
        <v>Latis</v>
      </c>
    </row>
    <row r="5" spans="1:13" ht="15">
      <c r="A5" s="153"/>
      <c r="B5" s="153" t="str">
        <f>IFERROR(VLOOKUP(D5,DB!A:K,11,0),"")</f>
        <v/>
      </c>
      <c r="C5" s="153"/>
      <c r="D5" s="153"/>
      <c r="E5" s="153"/>
      <c r="F5" s="154"/>
      <c r="G5" s="155">
        <f ca="1">IFERROR(NOW()-F5,"")</f>
        <v>45955.448037152775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45955.448037152775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45955.448037152775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45955.448037152775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45955.448037152775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45955.448037152775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45955.448037152775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45955.448037152775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45955.448037152775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45955.448037152775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45955.448037152775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45955.448037152775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45955.448037152775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45955.448037152775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45955.448037152775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45955.448037152775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45955.448037152775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45955.448037152775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45955.448037152775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45955.448037152775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45955.448037152775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45955.448037152775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45955.448037152775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45955.448037152775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45955.448037152775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45955.448037152775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45955.448037152775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45955.448037152775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45955.448037152775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45955.448037152775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45955.448037152775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45955.448037152775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45955.448037152775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45955.448037152775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45955.448037152775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45955.448037152775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45955.448037152775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45955.448037152775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45955.448037152775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45955.448037152775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45955.448037152775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45955.448037152775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45955.448037152775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45955.448037152775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45955.448037152775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45955.448037152775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45955.448037152775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45955.448037152775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45955.448037152775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45955.448037152775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45955.448037152775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45955.448037152775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45955.448037152775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45955.448037152775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45955.448037152775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45955.448037152775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45955.448037152775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45955.448037152775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45955.448037152775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45955.448037152775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45955.448037152775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45955.448037152775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45955.448037152775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45955.448037152775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45955.448037152775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45955.448037152775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45955.448037152775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45955.448037152775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45955.448037152775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45955.448037152775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45955.448037152775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45955.448037152775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45955.448037152775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45955.448037152775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45955.448037152775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45955.448037152775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45955.448037152775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45955.448037152775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45955.448037152775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45955.448037152775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45955.448037152775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45955.448037152775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45955.448037152775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45955.448037152775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45955.448037152775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45955.448037152775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45955.448037152775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45955.448037152775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45955.448037152775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45955.448037152775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45955.448037152775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45955.448037152775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45955.448037152775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45955.448037152775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45955.448037152775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45955.448037152775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45955.448037152775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45955.448037152775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45955.448037152775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45955.448037152775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45955.448037152775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45955.448037152775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45955.448037152775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45955.448037152775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45955.448037152775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45955.448037152775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45955.448037152775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45955.448037152775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45955.448037152775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45955.448037152775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45955.448037152775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45955.448037152775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45955.448037152775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45955.448037152775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45955.448037152775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45955.448037152775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45955.448037152775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45955.448037152775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45955.448037152775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45955.448037152775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45955.448037152775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45955.448037152775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45955.448037152775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45955.448037152775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45955.448037152775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45955.448037152775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45955.448037152775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45955.448037152775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45955.448037152775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45955.448037152775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45955.448037152775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45955.448037152775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45955.448037152775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45955.448037152775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45955.448037152775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45955.448037152775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45955.448037152775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45955.448037152775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45955.448037152775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45955.448037152775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45955.448037152775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45955.448037152775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45955.448037152775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45955.448037152775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45955.448037152775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45955.448037152775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45955.448037152775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45955.448037152775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45955.448037152775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45955.448037152775</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45955.448037152775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45955.448037152775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45955.448037152775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45955.448037152775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45955.448037152775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45955.448037152775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45955.448037152775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45955.448037152775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45955.448037152775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45955.448037152775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45955.448037152775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45955.448037152775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45955.448037152775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45955.448037152775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45955.448037152775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45955.448037152775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45955.448037152775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45955.448037152775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45955.448037152775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45955.448037152775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45955.448037152775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45955.448037152775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45955.448037152775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45955.448037152775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45955.448037152775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45955.448037152775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45955.448037152775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45955.448037152775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45955.448037152775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45955.448037152775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45955.448037152775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45955.448037152775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45955.448037152775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45955.448037152775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45955.448037152775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45955.448037152775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45955.448037152775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45955.448037152775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45955.448037152775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45955.448037152775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45955.448037152775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45955.448037152775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45955.448037152775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45955.448037152775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45955.448037152775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45955.448037152775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45955.448037152775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45955.448037152775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45955.448037152775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45955.448037152775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45955.448037152775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45955.448037152775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45955.448037152775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45955.448037152775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45955.448037152775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45955.448037152775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45955.448037152775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45955.448037152775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45955.448037152775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45955.448037152775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45955.448037152775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45955.448037152775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45955.448037152775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45955.448037152775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45955.448037152775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45955.448037152775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45955.448037152775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45955.448037152775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45955.448037152775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45955.448037152775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45955.448037152775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45955.448037152775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45955.448037152775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45955.448037152775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45955.448037152775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45955.448037152775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45955.448037152775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45955.448037152775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45955.448037152775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45955.448037152775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45955.448037152775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45955.448037152775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45955.448037152775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45955.448037152775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45955.448037152775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45955.448037152775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45955.448037152775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45955.448037152775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45955.448037152775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45955.448037152775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45955.448037152775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45955.448037152775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45955.448037152775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45955.448037152775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45955.448037152775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45955.448037152775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45955.448037152775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45955.448037152775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45955.448037152775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45955.448037152775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45955.448037152775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45955.448037152775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45955.448037152775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45955.448037152775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45955.448037152775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45955.448037152775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45955.448037152775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45955.448037152775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45955.448037152775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45955.448037152775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45955.448037152775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45955.448037152775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45955.448037152775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45955.448037152775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45955.448037152775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45955.448037152775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45955.448037152775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45955.448037152775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45955.448037152775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45955.448037152775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45955.448037152775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45955.448037152775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45955.448037152775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45955.448037152775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45955.448037152775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45955.448037152775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45955.448037152775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45955.448037152775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45955.448037152775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45955.448037152775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45955.448037152775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45955.448037152775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45955.448037152775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45955.448037152775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45955.448037152775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45955.448037152775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45955.448037152775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45955.448037152775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45955.448037152775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45955.448037152775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45955.448037152775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45955.448037152775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45955.448037152775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45955.448037152775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45955.448037152775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45955.448037152775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45955.448037152775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45955.448037152775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45955.448037152775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45955.448037152775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45955.448037152775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45955.448037152775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45955.448037152775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45955.448037152775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45955.448037152775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45955.448037152775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45955.448037152775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45955.448037152775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45955.448037152775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45955.448037152775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45955.448037152775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45955.448037152775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45955.448037152775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45955.448037152775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45955.448037152775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45955.448037152775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45955.448037152775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45955.448037152775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45955.448037152775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45955.448037152775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45955.448037152775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45955.448037152775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45955.448037152775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45955.448037152775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45955.448037152775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45955.448037152775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45955.448037152775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45955.448037152775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45955.448037152775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45955.448037152775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45955.448037152775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45955.448037152775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45955.448037152775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45955.448037152775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45955.448037152775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45955.448037152775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45955.448037152775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45955.448037152775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45955.448037152775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45955.448037152775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45955.448037152775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45955.448037152775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45955.448037152775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45955.448037152775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45955.448037152775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45955.448037152775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45955.448037152775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45955.448037152775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45955.448037152775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45955.448037152775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45955.448037152775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45955.448037152775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45955.448037152775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45955.448037152775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45955.448037152775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45955.448037152775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45955.448037152775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45955.448037152775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45955.448037152775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45955.448037152775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45955.448037152775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45955.448037152775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45955.448037152775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45955.448037152775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45955.448037152775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45955.448037152775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45955.448037152775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45955.448037152775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45955.448037152775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45955.448037152775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45955.448037152775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45955.448037152775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45955.448037152775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45955.448037152775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45955.448037152775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45955.448037152775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45955.448037152775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45955.448037152775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45955.448037152775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45955.448037152775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45955.448037152775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45955.448037152775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45955.448037152775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45955.448037152775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45955.448037152775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45955.448037152775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45955.448037152775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45955.448037152775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45955.448037152775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45955.448037152775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45955.448037152775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45955.448037152775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45955.448037152775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45955.448037152775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45955.448037152775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45955.448037152775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45955.448037152775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45955.448037152775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45955.448037152775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45955.448037152775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45955.448037152775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45955.448037152775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45955.448037152775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45955.448037152775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45955.448037152775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45955.448037152775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45955.448037152775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45955.448037152775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45955.448037152775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45955.448037152775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45955.448037152775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45955.448037152775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45955.448037152775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45955.448037152775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45955.448037152775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45955.448037152775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45955.448037152775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45955.448037152775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45955.448037152775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45955.448037152775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45955.448037152775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45955.448037152775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45955.448037152775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45955.448037152775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45955.448037152775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45955.448037152775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45955.448037152775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45955.448037152775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45955.448037152775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45955.448037152775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45955.448037152775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45955.448037152775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45955.448037152775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45955.448037152775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45955.448037152775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45955.448037152775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45955.448037152775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45955.448037152775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45955.448037152775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45955.448037152775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45955.448037152775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45955.448037152775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45955.448037152775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45955.448037152775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45955.448037152775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45955.448037152775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45955.448037152775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45955.448037152775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45955.448037152775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45955.448037152775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45955.448037152775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45955.448037152775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45955.448037152775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45955.448037152775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45955.448037152775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45955.448037152775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45955.448037152775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45955.448037152775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45955.448037152775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45955.448037152775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45955.448037152775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45955.448037152775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45955.448037152775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45955.448037152775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45955.448037152775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45955.448037152775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45955.448037152775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45955.448037152775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45955.448037152775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45955.448037152775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45955.448037152775</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39109</v>
      </c>
      <c r="B2" s="104" t="str">
        <f>IFERROR(VLOOKUP(D2,DB!A:K,11,0),"")</f>
        <v>R6</v>
      </c>
      <c r="C2" s="106">
        <v>3</v>
      </c>
      <c r="D2" s="104" t="s">
        <v>33264</v>
      </c>
      <c r="E2" s="107" t="s">
        <v>39080</v>
      </c>
      <c r="F2" s="108">
        <v>45955.34646990741</v>
      </c>
      <c r="G2" s="77">
        <f ca="1">IFERROR(NOW()-F2,"-")</f>
        <v>0.10156724536500406</v>
      </c>
      <c r="H2" s="108" t="s">
        <v>39110</v>
      </c>
      <c r="I2" s="104" t="str">
        <f>IFERROR(VLOOKUP(D2,DB!A:F,6,0),"")</f>
        <v>SCECO</v>
      </c>
      <c r="J2" s="103" t="str">
        <f>IFERROR(VLOOKUP(D2,DB!A:G,7,0),"")</f>
        <v>Dead</v>
      </c>
      <c r="K2" s="109" t="s">
        <v>39111</v>
      </c>
      <c r="L2" s="110" t="str">
        <f>IFERROR(VLOOKUP(D2,DB!A:I,9,0),"")</f>
        <v>Latis</v>
      </c>
    </row>
    <row r="3" spans="1:16383" ht="31.5" customHeight="1">
      <c r="A3" s="105" t="s">
        <v>39112</v>
      </c>
      <c r="B3" s="104" t="str">
        <f>IFERROR(VLOOKUP(D3,DB!A:K,11,0),"")</f>
        <v>R6</v>
      </c>
      <c r="C3" s="106">
        <v>2</v>
      </c>
      <c r="D3" s="104" t="s">
        <v>33255</v>
      </c>
      <c r="E3" s="107"/>
      <c r="F3" s="108"/>
      <c r="G3" s="77">
        <f ca="1">IFERROR(NOW()-F3,"-")</f>
        <v>45955.448037152775</v>
      </c>
      <c r="H3" s="108">
        <v>45955.34646990741</v>
      </c>
      <c r="I3" s="104" t="str">
        <f>IFERROR(VLOOKUP(D3,DB!A:F,6,0),"")</f>
        <v>SCECO</v>
      </c>
      <c r="J3" s="103" t="str">
        <f>IFERROR(VLOOKUP(D3,DB!A:G,7,0),"")</f>
        <v>Vandalized</v>
      </c>
      <c r="K3" s="109" t="s">
        <v>39113</v>
      </c>
      <c r="L3" s="110" t="str">
        <f>IFERROR(VLOOKUP(D3,DB!A:I,9,0),"")</f>
        <v>Latis</v>
      </c>
    </row>
    <row r="4" spans="1:16383" ht="31.5" customHeight="1">
      <c r="A4" s="105"/>
      <c r="B4" s="104" t="str">
        <f>IFERROR(VLOOKUP(D4,DB!A:K,11,0),"")</f>
        <v>R6</v>
      </c>
      <c r="C4" s="106"/>
      <c r="D4" s="104" t="s">
        <v>31967</v>
      </c>
      <c r="E4" s="107"/>
      <c r="F4" s="108"/>
      <c r="G4" s="77">
        <f ca="1">IFERROR(NOW()-F4,"-")</f>
        <v>45955.448037152775</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45955.448037152775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45955.448037152775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45955.448037152775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45955.448037152775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45955.448037152775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45955.448037152775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45955.448037152775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45955.448037152775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45955.448037152775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45955.448037152775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45955.448037152775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45955.448037152775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45955.448037152775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45955.448037152775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45955.448037152775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45955.448037152775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45955.448037152775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45955.448037152775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45955.448037152775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45955.448037152775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45955.448037152775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45955.448037152775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45955.448037152775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45955.448037152775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45955.448037152775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45955.448037152775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45955.448037152775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45955.448037152775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45955.448037152775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45955.448037152775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45955.448037152775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45955.448037152775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45955.448037152775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45955.448037152775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45955.448037152775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45955.448037152775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45955.448037152775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45955.448037152775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45955.448037152775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45955.448037152775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45955.448037152775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45955.448037152775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45955.448037152775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45955.448037152775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45955.448037152775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45955.448037152775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45955.448037152775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45955.448037152775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45955.448037152775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45955.448037152775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45955.448037152775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45955.448037152775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45955.448037152775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45955.448037152775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45955.448037152775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45955.448037152775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45955.448037152775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45955.448037152775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45955.448037152775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45955.448037152775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45955.448037152775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45955.448037152775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45955.448037152775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45955.448037152775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45955.448037152775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45955.448037152775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45955.448037152775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45955.448037152775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45955.448037152775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45955.448037152775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45955.448037152775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45955.448037152775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45955.448037152775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45955.448037152775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45955.448037152775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45955.448037152775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45955.448037152775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45955.448037152775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45955.448037152775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45955.448037152775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45955.448037152775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45955.448037152775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45955.448037152775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45955.448037152775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45955.448037152775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45955.448037152775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45955.448037152775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45955.448037152775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45955.448037152775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45955.448037152775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45955.448037152775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45955.448037152775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45955.448037152775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45955.448037152775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45955.448037152775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45955.448037152775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45955.448037152775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45955.448037152775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45955.448037152775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45955.448037152775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45955.448037152775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45955.448037152775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45955.448037152775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45955.448037152775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45955.448037152775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45955.448037152775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45955.448037152775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45955.448037152775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45955.448037152775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45955.448037152775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45955.448037152775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45955.448037152775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45955.448037152775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45955.448037152775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45955.448037152775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45955.448037152775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45955.448037152775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45955.448037152775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45955.448037152775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45955.448037152775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45955.448037152775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45955.448037152775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45955.448037152775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45955.448037152775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45955.448037152775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45955.448037152775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45955.448037152775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45955.448037152775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45955.448037152775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45955.448037152775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45955.448037152775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45955.448037152775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45955.448037152775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45955.448037152775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45955.448037152775</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2025-10-25T07:45:56Z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