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89" documentId="13_ncr:1_{F6CB121F-512D-4AA6-A0C1-0FB36C537598}" xr6:coauthVersionLast="47" xr6:coauthVersionMax="47" xr10:uidLastSave="{179B89C8-0AB4-4A09-B4DC-6285E2F1D5B5}"/>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<sst xmlns="http://schemas.openxmlformats.org/spreadsheetml/2006/main" count="180293" uniqueCount="39131">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</sst>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3" totalsRowShown="0" headerRowDxfId="174" dataDxfId="173" headerRowBorderDxfId="171" tableBorderDxfId="172" totalsRowBorderDxfId="170">
  <autoFilter ref="A1:L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3"/>
  <sheetViews>
    <sheetView tabSelected="1" workbookViewId="0">
      <selection activeCell="A7" sqref="A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296.29148634259036</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0.17007430555531755</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0.14447245369956363</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45959.239912268516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45959.239912268516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45959.239912268516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45959.239912268516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45959.239912268516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45959.239912268516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45959.239912268516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45959.239912268516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45959.239912268516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45959.239912268516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45959.239912268516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45959.239912268516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45959.239912268516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45959.239912268516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45959.239912268516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45959.239912268516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45959.239912268516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45959.239912268516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45959.239912268516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45959.239912268516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45959.239912268516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45959.239912268516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45959.239912268516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45959.239912268516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45959.239912268516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45959.239912268516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45959.239912268516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45959.239912268516</v>
      </c>
      <c r="H32" s="136"/>
      <c r="I32" s="134" t="str">
        <f>IFERROR(VLOOKUP(D32,DB!A:F,6,0),"")</f>
        <v/>
      </c>
      <c r="J32" s="134" t="str">
        <f>IFERROR(VLOOKUP(D32,DB!A:G,7,0),"")</f>
        <v/>
      </c>
      <c r="K32" s="138"/>
      <c r="L32" s="139" t="str">
        <f>IFERROR(VLOOKUP(D32,DB!A:I,9,0),"")</f>
        <v/>
      </c>
    </row>
    <row r="33" spans="1:12" ht="15" customHeight="1">
      <c r="A33" s="145"/>
      <c r="B33" s="146" t="str">
        <f>IFERROR(VLOOKUP(D33,DB!A:K,11,0),"")</f>
        <v/>
      </c>
      <c r="C33" s="146"/>
      <c r="D33" s="146"/>
      <c r="E33" s="147"/>
      <c r="F33" s="148"/>
      <c r="G33" s="149">
        <f ca="1">IFERROR(NOW()-F33,"")</f>
        <v>45959.239912268516</v>
      </c>
      <c r="H33" s="148"/>
      <c r="I33" s="146" t="str">
        <f>IFERROR(VLOOKUP(D33,DB!A:F,6,0),"")</f>
        <v/>
      </c>
      <c r="J33" s="146" t="str">
        <f>IFERROR(VLOOKUP(D33,DB!A:G,7,0),"")</f>
        <v/>
      </c>
      <c r="K33" s="150"/>
      <c r="L33" s="151" t="str">
        <f>IFERROR(VLOOKUP(D33,DB!A:I,9,0),"")</f>
        <v/>
      </c>
    </row>
  </sheetData>
  <customSheetViews>
    <customSheetView guid="{F6042A99-DD27-4453-835D-0834D95730CC}" filter="1" showAutoFilter="1">
      <pageMargins left="0" right="0" top="0" bottom="0" header="0" footer="0"/>
      <autoFilter ref="B1:M1" xr:uid="{ACA763A2-342C-4122-BD2E-B0F4ACFAE2D0}"/>
    </customSheetView>
  </customSheetViews>
  <dataValidations count="2">
    <dataValidation allowBlank="1" showInputMessage="1" showErrorMessage="1" sqref="E1" xr:uid="{5DBA255D-CDD9-49FB-AD3C-AF70AB4EE696}"/>
    <dataValidation type="list" allowBlank="1" showInputMessage="1" showErrorMessage="1" sqref="E2:E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134.24007430555503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0.49782893518568017</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0.46365069444436813</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0.30201875000057044</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45959.239912268516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45959.239912268516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45959.239912268516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45959.239912268516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45959.239912268516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45959.239912268516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45959.239912268516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45959.239912268516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45959.239912268516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45959.239912268516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45959.239912268516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45959.239912268516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45959.239912268516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45959.239912268516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45959.239912268516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45959.239912268516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45959.239912268516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45959.239912268516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45959.239912268516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45959.239912268516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45959.239912268516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45959.239912268516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45959.239912268516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45959.239912268516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45959.239912268516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45959.239912268516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45959.239912268516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45959.239912268516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45959.239912268516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45959.239912268516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45959.239912268516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45959.239912268516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45959.239912268516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45959.239912268516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45959.239912268516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45959.239912268516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45959.239912268516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45959.239912268516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45959.239912268516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45959.239912268516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45959.239912268516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45959.239912268516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45959.239912268516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45959.239912268516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45959.239912268516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45959.239912268516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45959.239912268516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45959.239912268516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45959.239912268516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45959.239912268516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45959.239912268516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45959.239912268516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45959.239912268516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45959.239912268516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45959.239912268516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45959.239912268516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45959.239912268516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45959.239912268516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45959.239912268516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45959.239912268516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45959.239912268516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45959.239912268516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45959.239912268516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45959.239912268516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45959.239912268516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45959.239912268516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45959.239912268516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45959.239912268516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45959.239912268516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45959.239912268516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45959.239912268516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45959.239912268516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45959.239912268516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45959.239912268516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45959.239912268516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45959.239912268516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45959.239912268516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45959.239912268516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45959.239912268516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45959.239912268516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45959.239912268516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45959.239912268516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45959.239912268516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45959.239912268516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45959.239912268516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45959.239912268516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45959.239912268516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45959.239912268516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45959.239912268516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45959.239912268516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45959.239912268516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45959.239912268516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45959.239912268516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45959.239912268516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45959.239912268516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45959.239912268516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45959.239912268516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45959.239912268516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45959.239912268516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45959.239912268516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45959.239912268516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45959.239912268516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45959.239912268516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45959.239912268516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45959.239912268516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45959.239912268516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45959.239912268516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45959.239912268516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45959.239912268516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45959.239912268516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45959.239912268516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45959.239912268516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45959.239912268516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45959.239912268516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45959.239912268516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45959.239912268516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45959.239912268516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45959.239912268516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45959.239912268516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45959.239912268516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45959.239912268516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45959.239912268516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45959.239912268516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45959.239912268516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45959.239912268516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45959.239912268516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45959.239912268516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45959.239912268516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45959.239912268516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45959.239912268516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45959.239912268516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45959.239912268516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45959.239912268516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45959.239912268516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45959.239912268516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45959.239912268516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45959.239912268516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45959.239912268516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45959.239912268516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45959.239912268516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45959.239912268516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45959.239912268516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45959.239912268516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45959.239912268516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45959.239912268516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45959.239912268516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45959.239912268516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45959.239912268516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45959.239912268516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45959.239912268516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45959.239912268516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45959.239912268516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45959.239912268516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45959.239912268516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45959.239912268516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45959.239912268516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45959.239912268516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45959.239912268516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45959.239912268516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45959.239912268516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45959.239912268516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45959.239912268516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45959.239912268516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45959.239912268516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45959.239912268516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45959.239912268516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45959.239912268516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45959.239912268516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45959.239912268516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45959.239912268516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45959.239912268516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45959.239912268516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45959.239912268516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45959.239912268516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45959.239912268516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45959.239912268516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45959.239912268516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45959.239912268516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45959.239912268516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45959.239912268516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45959.239912268516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45959.239912268516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45959.239912268516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45959.239912268516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45959.239912268516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45959.239912268516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45959.239912268516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45959.239912268516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45959.239912268516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45959.239912268516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45959.239912268516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45959.239912268516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45959.239912268516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45959.239912268516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45959.239912268516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45959.239912268516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45959.239912268516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45959.239912268516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45959.239912268516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45959.239912268516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45959.239912268516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45959.239912268516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45959.239912268516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45959.239912268516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45959.239912268516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45959.239912268516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45959.239912268516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45959.239912268516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45959.239912268516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45959.239912268516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45959.239912268516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45959.239912268516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45959.239912268516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45959.239912268516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45959.239912268516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45959.239912268516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45959.239912268516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45959.239912268516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45959.239912268516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45959.239912268516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45959.239912268516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45959.239912268516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45959.239912268516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45959.239912268516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45959.239912268516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45959.239912268516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45959.239912268516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45959.239912268516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45959.239912268516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45959.239912268516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45959.239912268516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45959.239912268516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45959.239912268516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45959.239912268516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45959.239912268516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45959.239912268516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45959.239912268516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45959.239912268516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45959.239912268516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45959.239912268516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45959.239912268516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45959.239912268516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45959.239912268516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45959.239912268516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45959.239912268516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45959.239912268516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45959.239912268516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45959.239912268516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45959.239912268516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45959.239912268516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45959.239912268516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45959.239912268516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45959.239912268516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45959.239912268516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45959.239912268516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45959.239912268516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45959.239912268516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45959.239912268516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45959.239912268516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45959.239912268516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45959.239912268516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45959.239912268516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45959.239912268516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45959.239912268516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45959.239912268516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45959.239912268516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45959.239912268516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45959.239912268516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45959.239912268516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45959.239912268516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45959.239912268516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45959.239912268516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45959.239912268516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45959.239912268516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45959.239912268516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45959.239912268516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45959.239912268516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45959.239912268516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45959.239912268516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45959.239912268516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45959.239912268516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45959.239912268516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45959.239912268516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45959.239912268516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45959.239912268516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45959.239912268516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45959.239912268516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45959.239912268516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45959.239912268516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45959.239912268516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45959.239912268516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45959.239912268516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45959.239912268516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45959.239912268516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45959.239912268516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45959.239912268516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45959.239912268516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45959.239912268516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45959.239912268516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45959.239912268516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45959.239912268516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45959.239912268516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45959.239912268516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45959.239912268516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45959.239912268516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45959.239912268516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45959.239912268516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45959.239912268516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45959.239912268516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45959.239912268516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45959.239912268516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45959.239912268516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45959.239912268516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45959.239912268516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45959.239912268516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45959.239912268516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45959.239912268516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45959.239912268516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45959.239912268516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45959.239912268516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45959.239912268516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45959.239912268516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45959.239912268516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45959.239912268516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45959.239912268516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45959.239912268516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45959.239912268516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45959.239912268516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45959.239912268516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45959.239912268516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45959.239912268516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45959.239912268516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45959.239912268516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45959.239912268516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45959.239912268516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45959.239912268516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45959.239912268516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45959.239912268516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45959.239912268516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45959.239912268516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45959.239912268516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45959.239912268516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45959.239912268516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45959.239912268516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45959.239912268516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45959.239912268516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45959.239912268516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45959.239912268516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45959.239912268516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45959.239912268516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45959.239912268516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45959.239912268516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45959.239912268516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45959.239912268516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45959.239912268516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45959.239912268516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45959.239912268516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45959.239912268516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45959.239912268516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45959.239912268516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45959.239912268516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45959.239912268516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45959.239912268516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45959.239912268516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45959.239912268516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45959.239912268516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45959.239912268516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45959.239912268516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45959.239912268516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45959.239912268516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45959.239912268516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45959.239912268516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45959.239912268516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45959.239912268516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45959.239912268516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45959.239912268516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45959.239912268516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45959.239912268516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45959.239912268516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45959.239912268516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45959.239912268516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45959.239912268516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45959.239912268516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45959.239912268516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45959.239912268516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45959.239912268516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45959.239912268516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45959.239912268516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45959.239912268516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45959.239912268516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45959.239912268516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45959.239912268516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45959.239912268516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45959.239912268516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45959.239912268516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45959.239912268516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45959.239912268516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45959.239912268516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45959.239912268516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45959.239912268516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45959.239912268516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45959.239912268516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45959.239912268516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45959.239912268516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45959.239912268516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45959.239912268516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45959.239912268516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45959.239912268516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45959.239912268516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45959.239912268516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45959.239912268516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45959.239912268516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45959.239912268516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45959.239912268516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45959.239912268516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45959.239912268516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45959.239912268516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45959.239912268516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45959.239912268516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45959.239912268516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45959.239912268516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45959.239912268516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45959.239912268516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45959.239912268516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45959.239912268516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45959.239912268516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45959.239912268516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45959.239912268516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45959.239912268516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45959.239912268516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45959.239912268516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45959.239912268516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45959.239912268516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45959.239912268516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45959.239912268516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45959.239912268516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45959.239912268516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45959.239912268516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45959.239912268516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45959.239912268516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45959.239912268516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45959.239912268516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45959.239912268516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45959.239912268516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45959.239912268516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45959.239912268516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45959.239912268516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45959.239912268516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45959.239912268516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45959.239912268516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45959.239912268516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45959.239912268516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45959.239912268516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45959.239912268516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45959.239912268516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45959.239912268516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45959.239912268516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45959.239912268516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45959.239912268516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45959.239912268516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45959.239912268516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45959.239912268516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45959.239912268516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45959.239912268516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45959.239912268516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45959.239912268516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45959.239912268516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45959.239912268516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45959.239912268516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45959.239912268516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45959.239912268516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45959.239912268516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45959.239912268516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45959.239912268516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45959.239912268516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45959.239912268516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45959.239912268516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45959.239912268516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45959.239912268516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45959.239912268516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45959.239912268516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45959.239912268516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45959.239912268516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45959.239912268516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45959.239912268516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45959.239912268516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45959.239912268516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45959.239912268516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45959.239912268516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45959.239912268516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45959.239912268516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45959.239912268516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45959.239912268516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45959.239912268516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45959.239912268516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45959.239912268516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45959.239912268516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45959.239912268516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45959.239912268516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45959.239912268516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45959.239912268516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45959.239912268516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45959.239912268516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45959.239912268516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45959.239912268516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45959.239912268516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45959.239912268516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45959.239912268516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45959.239912268516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45959.239912268516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45959.239912268516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45959.239912268516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45959.239912268516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45959.239912268516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45959.239912268516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45959.239912268516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45959.239912268516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45959.239912268516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45959.239912268516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45959.239912268516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45959.239912268516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45959.239912268516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45959.239912268516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45959.239912268516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45959.239912268516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45959.239912268516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45959.239912268516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45959.239912268516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45959.239912268516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45959.239912268516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45959.239912268516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45959.239912268516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45959.239912268516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45959.239912268516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45959.239912268516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45959.239912268516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45959.239912268516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45959.239912268516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45959.239912268516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45959.239912268516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45959.239912268516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45959.239912268516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45959.239912268516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45959.239912268516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45959.239912268516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45959.239912268516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45959.239912268516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45959.239912268516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45959.239912268516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45959.239912268516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45959.239912268516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45959.239912268516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45959.239912268516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45959.239912268516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45959.239912268516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45959.239912268516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45959.239912268516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45959.239912268516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45959.239912268516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45959.239912268516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45959.239912268516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45959.239912268516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45959.239912268516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45959.239912268516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45959.239912268516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45959.239912268516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45959.239912268516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45959.239912268516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45959.239912268516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45959.239912268516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45959.239912268516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45959.239912268516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45959.239912268516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45959.239912268516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45959.239912268516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45959.239912268516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45959.239912268516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45959.239912268516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45959.239912268516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45959.239912268516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45959.239912268516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45959.239912268516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45959.239912268516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45959.239912268516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45959.239912268516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45959.239912268516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45959.239912268516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45959.239912268516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45959.239912268516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45959.239912268516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45959.239912268516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45959.239912268516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45959.239912268516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45959.239912268516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45959.239912268516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45959.239912268516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45959.239912268516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45959.239912268516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45959.239912268516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45959.239912268516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45959.239912268516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45959.239912268516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45959.239912268516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45959.239912268516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45959.239912268516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45959.239912268516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45959.239912268516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45959.239912268516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45959.239912268516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45959.239912268516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45959.239912268516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45959.239912268516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45959.239912268516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45959.239912268516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45959.239912268516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45959.239912268516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45959.239912268516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45959.239912268516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45959.239912268516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45959.239912268516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45959.239912268516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45959.239912268516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45959.239912268516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45959.239912268516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45959.239912268516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45959.239912268516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45959.239912268516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45959.239912268516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45959.239912268516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45959.239912268516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45959.239912268516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45959.239912268516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45959.239912268516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45959.239912268516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45959.239912268516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45959.239912268516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45959.239912268516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45959.239912268516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45959.239912268516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45959.239912268516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45959.239912268516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45959.239912268516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45959.239912268516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45959.239912268516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45959.239912268516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45959.239912268516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45959.239912268516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45959.239912268516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45959.239912268516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45959.239912268516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45959.239912268516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45959.239912268516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45959.239912268516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45959.239912268516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45959.239912268516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45959.239912268516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45959.239912268516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45959.239912268516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45959.239912268516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45959.239912268516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45959.239912268516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45959.239912268516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45959.239912268516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45959.239912268516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45959.239912268516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45959.239912268516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45959.239912268516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45959.239912268516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45959.239912268516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45959.239912268516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45959.239912268516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45959.239912268516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45959.239912268516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45959.239912268516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45959.239912268516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45959.239912268516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45959.239912268516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45959.239912268516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45959.239912268516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45959.239912268516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45959.239912268516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45959.239912268516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45959.239912268516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45959.239912268516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45959.239912268516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45959.239912268516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45959.239912268516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45959.239912268516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45959.239912268516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45959.239912268516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45959.239912268516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45959.239912268516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45959.239912268516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45959.239912268516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45959.239912268516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45959.239912268516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45959.239912268516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45959.239912268516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45959.239912268516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45959.239912268516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45959.239912268516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45959.239912268516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45959.239912268516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45959.239912268516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45959.239912268516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45959.239912268516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45959.239912268516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45959.239912268516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45959.239912268516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45959.239912268516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45959.239912268516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45959.239912268516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45959.239912268516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45959.239912268516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45959.239912268516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45959.239912268516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45959.239912268516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45959.239912268516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45959.239912268516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45959.239912268516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45959.239912268516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45959.239912268516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45959.239912268516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45959.239912268516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45959.239912268516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45959.239912268516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45959.239912268516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45959.239912268516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45959.239912268516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45959.239912268516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45959.239912268516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45959.239912268516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45959.239912268516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45959.239912268516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45959.239912268516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45959.239912268516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45959.239912268516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45959.239912268516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45959.239912268516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45959.239912268516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45959.239912268516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45959.239912268516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45959.239912268516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45959.239912268516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45959.239912268516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45959.239912268516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45959.239912268516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45959.239912268516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45959.239912268516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45959.239912268516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45959.239912268516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45959.239912268516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45959.239912268516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45959.239912268516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45959.239912268516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45959.239912268516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45959.239912268516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45959.239912268516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45959.239912268516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45959.239912268516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45959.239912268516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45959.239912268516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45959.239912268516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45959.239912268516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45959.239912268516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45959.239912268516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45959.239912268516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45959.239912268516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45959.239912268516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45959.239912268516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45959.239912268516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45959.239912268516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45959.239912268516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45959.239912268516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45959.239912268516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45959.239912268516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45959.239912268516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45959.239912268516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45959.239912268516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45959.239912268516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45959.239912268516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45959.239912268516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45959.239912268516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45959.239912268516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45959.239912268516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45959.239912268516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45959.239912268516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45959.239912268516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45959.239912268516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45959.239912268516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45959.239912268516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45959.239912268516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45959.239912268516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45959.239912268516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45959.239912268516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45959.239912268516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45959.239912268516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45959.239912268516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45959.239912268516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45959.239912268516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45959.239912268516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45959.239912268516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45959.239912268516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45959.239912268516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45959.239912268516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45959.239912268516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45959.239912268516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45959.239912268516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45959.239912268516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45959.239912268516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45959.239912268516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45959.239912268516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45959.239912268516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45959.239912268516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45959.239912268516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45959.239912268516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45959.239912268516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45959.239912268516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45959.239912268516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45959.239912268516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45959.239912268516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45959.239912268516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45959.239912268516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45959.239912268516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45959.239912268516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45959.239912268516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45959.239912268516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45959.239912268516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45959.239912268516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45959.239912268516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45959.239912268516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45959.239912268516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45959.239912268516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45959.239912268516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45959.239912268516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45959.239912268516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45959.239912268516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45959.239912268516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45959.239912268516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45959.239912268516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45959.239912268516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45959.239912268516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45959.239912268516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45959.239912268516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45959.239912268516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45959.239912268516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45959.239912268516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45959.239912268516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45959.239912268516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45959.239912268516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45959.239912268516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45959.239912268516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45959.239912268516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45959.239912268516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45959.239912268516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45959.239912268516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45959.239912268516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45959.239912268516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45959.239912268516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45959.239912268516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45959.239912268516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45959.239912268516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45959.239912268516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45959.239912268516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45959.239912268516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45959.239912268516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45959.239912268516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45959.239912268516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45959.239912268516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45959.239912268516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45959.239912268516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45959.239912268516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45959.239912268516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45959.239912268516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45959.239912268516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45959.239912268516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45959.239912268516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45959.239912268516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45959.239912268516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45959.239912268516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45959.239912268516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45959.239912268516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45959.239912268516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45959.239912268516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45959.239912268516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45959.239912268516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45959.239912268516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45959.239912268516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45959.239912268516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45959.239912268516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45959.239912268516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45959.239912268516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45959.239912268516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45959.239912268516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45959.239912268516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45959.239912268516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45959.239912268516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45959.239912268516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45959.239912268516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45959.239912268516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45959.239912268516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45959.239912268516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45959.239912268516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45959.239912268516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45959.239912268516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45959.239912268516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45959.239912268516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45959.239912268516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45959.239912268516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45959.239912268516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45959.239912268516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45959.239912268516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45959.239912268516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45959.239912268516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45959.239912268516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45959.239912268516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45959.239912268516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45959.239912268516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45959.239912268516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45959.239912268516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45959.239912268516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45959.239912268516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45959.239912268516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45959.239912268516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45959.239912268516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45959.239912268516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45959.239912268516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45959.239912268516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45959.239912268516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45959.239912268516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45959.239912268516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45959.239912268516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45959.239912268516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45959.239912268516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45959.239912268516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45959.239912268516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45959.239912268516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45959.239912268516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45959.239912268516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45959.239912268516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45959.239912268516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45959.239912268516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45959.239912268516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45959.239912268516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45959.239912268516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45959.239912268516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45959.239912268516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45959.239912268516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45959.239912268516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45959.239912268516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45959.239912268516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45959.239912268516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45959.239912268516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45959.239912268516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45959.239912268516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45959.239912268516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45959.239912268516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45959.239912268516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45959.239912268516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45959.239912268516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45959.239912268516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45959.239912268516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45959.239912268516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45959.239912268516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45959.239912268516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45959.239912268516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45959.239912268516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45959.239912268516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45959.239912268516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45959.239912268516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45959.239912268516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45959.239912268516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45959.239912268516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45959.239912268516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45959.239912268516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45959.239912268516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45959.239912268516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45959.239912268516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45959.239912268516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45959.239912268516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45959.239912268516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45959.239912268516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45959.239912268516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45959.239912268516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45959.239912268516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45959.239912268516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45959.239912268516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45959.239912268516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45959.239912268516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45959.239912268516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45959.239912268516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45959.239912268516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45959.239912268516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45959.239912268516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45959.239912268516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45959.239912268516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45959.239912268516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45959.239912268516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45959.239912268516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45959.239912268516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45959.239912268516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45959.239912268516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45959.239912268516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45959.239912268516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45959.239912268516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45959.239912268516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45959.239912268516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45959.239912268516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45959.239912268516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45959.239912268516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45959.239912268516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45959.239912268516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45959.239912268516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45959.239912268516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45959.239912268516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45959.239912268516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45959.239912268516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45959.239912268516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45959.239912268516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45959.239912268516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45959.239912268516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45959.239912268516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45959.239912268516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45959.239912268516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45959.239912268516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45959.239912268516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45959.239912268516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45959.239912268516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45959.239912268516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45959.239912268516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45959.239912268516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45959.239912268516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45959.239912268516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45959.239912268516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45959.239912268516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45959.239912268516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45959.239912268516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45959.239912268516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45959.239912268516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45959.239912268516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45959.239912268516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45959.239912268516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45959.239912268516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45959.239912268516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45959.239912268516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45959.239912268516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45959.239912268516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45959.239912268516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45959.239912268516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45959.239912268516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45959.239912268516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45959.239912268516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45959.239912268516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45959.239912268516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45959.239912268516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45959.239912268516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45959.239912268516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45959.239912268516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45959.239912268516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45959.239912268516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45959.239912268516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45959.239912268516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45959.239912268516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45959.239912268516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45959.239912268516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45959.239912268516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45959.239912268516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45959.239912268516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45959.239912268516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45959.239912268516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45959.239912268516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45959.239912268516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45959.239912268516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45959.239912268516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45959.239912268516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45959.239912268516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45959.239912268516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45959.239912268516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45959.239912268516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45959.239912268516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45959.239912268516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45959.239912268516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45959.239912268516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45959.239912268516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45959.239912268516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45959.239912268516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45959.239912268516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45959.239912268516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45959.239912268516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45959.239912268516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45959.239912268516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45959.239912268516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45959.239912268516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45959.239912268516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45959.239912268516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45959.239912268516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45959.239912268516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45959.239912268516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45959.239912268516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45959.239912268516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45959.239912268516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45959.239912268516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45959.239912268516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45959.239912268516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45959.239912268516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45959.239912268516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45959.239912268516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45959.239912268516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45959.239912268516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45959.239912268516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45959.239912268516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45959.239912268516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45959.239912268516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45959.239912268516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45959.239912268516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45959.239912268516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45959.239912268516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45959.239912268516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45959.239912268516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45959.239912268516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45959.239912268516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45959.239912268516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45959.239912268516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45959.239912268516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45959.239912268516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45959.239912268516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45959.239912268516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45959.239912268516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45959.239912268516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45959.239912268516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45959.239912268516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45959.239912268516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45959.239912268516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45959.239912268516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45959.239912268516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45959.239912268516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45959.239912268516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45959.239912268516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45959.239912268516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45959.239912268516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45959.239912268516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45959.239912268516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45959.239912268516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45959.239912268516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45959.239912268516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45959.239912268516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45959.239912268516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45959.239912268516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45959.239912268516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45959.239912268516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45959.239912268516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45959.239912268516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45959.239912268516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45959.239912268516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45959.239912268516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45959.239912268516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45959.239912268516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45959.239912268516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45959.239912268516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45959.239912268516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45959.239912268516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45959.239912268516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45959.239912268516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45959.239912268516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45959.239912268516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45959.239912268516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45959.239912268516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45959.239912268516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45959.239912268516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45959.239912268516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45959.239912268516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45959.239912268516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45959.239912268516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45959.239912268516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45959.239912268516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45959.239912268516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45959.239912268516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45959.239912268516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45959.239912268516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45959.239912268516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45959.239912268516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45959.239912268516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45959.239912268516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45959.239912268516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45959.239912268516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45959.239912268516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45959.239912268516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45959.239912268516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45959.239912268516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45959.239912268516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45959.239912268516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45959.239912268516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45959.239912268516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45959.239912268516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45959.239912268516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45959.239912268516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45959.239912268516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45959.239912268516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45959.239912268516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45959.239912268516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45959.239912268516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45959.239912268516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45959.239912268516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45959.239912268516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45959.239912268516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45959.239912268516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45959.239912268516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45959.239912268516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45959.239912268516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45959.239912268516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45959.239912268516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45959.239912268516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45959.239912268516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45959.239912268516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45959.239912268516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45959.239912268516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45959.239912268516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45959.239912268516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45959.239912268516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45959.239912268516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45959.239912268516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45959.239912268516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45959.239912268516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45959.239912268516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45959.239912268516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45959.239912268516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45959.239912268516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45959.239912268516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45959.239912268516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45959.239912268516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45959.239912268516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45959.239912268516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45959.239912268516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45959.239912268516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45959.239912268516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45959.239912268516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45959.239912268516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45959.239912268516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45959.239912268516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45959.239912268516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45959.239912268516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45959.239912268516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45959.239912268516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45959.239912268516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45959.239912268516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45959.239912268516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45959.239912268516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45959.239912268516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45959.239912268516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45959.239912268516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45959.239912268516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45959.239912268516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45959.239912268516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45959.239912268516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45959.239912268516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45959.239912268516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45959.239912268516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45959.239912268516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45959.239912268516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45959.239912268516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45959.239912268516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45959.239912268516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45959.239912268516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45959.239912268516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45959.239912268516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45959.239912268516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45959.239912268516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45959.239912268516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45959.239912268516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45959.239912268516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45959.239912268516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45959.239912268516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45959.239912268516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45959.239912268516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45959.239912268516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45959.239912268516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45959.239912268516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45959.239912268516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45959.239912268516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45959.239912268516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45959.239912268516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45959.239912268516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45959.239912268516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45959.239912268516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45959.239912268516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45959.239912268516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45959.239912268516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45959.239912268516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45959.239912268516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45959.239912268516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45959.239912268516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45959.239912268516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45959.239912268516</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255.7591946759203</v>
      </c>
      <c r="H2" s="99">
        <v>45703.474768518521</v>
      </c>
      <c r="I2" s="99" t="str">
        <f>IFERROR(VLOOKUP(D2,DB!A:F,6,0),"")</f>
        <v>SCECO</v>
      </c>
      <c r="J2" s="99" t="str">
        <f>IFERROR(VLOOKUP(D2,DB!A:G,7,0),"")</f>
        <v>Dead</v>
      </c>
      <c r="K2" s="101" t="s">
        <v>39116</v>
      </c>
      <c r="L2" s="94" t="str">
        <f>IFERROR(VLOOKUP(D2,DB!A:I,9,0),"")</f>
        <v>Latis</v>
      </c>
    </row>
    <row r="3" spans="1:16" ht="33.75" customHeight="1">
      <c r="A3" s="119" t="s">
        <v>39117</v>
      </c>
      <c r="B3" s="119" t="str">
        <f>IFERROR(VLOOKUP(D3,DB!A:K,11,0),"")</f>
        <v>R4</v>
      </c>
      <c r="C3" s="120">
        <v>1</v>
      </c>
      <c r="D3" s="94" t="s">
        <v>28045</v>
      </c>
      <c r="E3" s="98" t="s">
        <v>39021</v>
      </c>
      <c r="F3" s="123">
        <v>45958.875694444447</v>
      </c>
      <c r="G3" s="124">
        <f ca="1">IFERROR(NOW()-F3,"")</f>
        <v>0.36421782406978309</v>
      </c>
      <c r="H3" s="123">
        <v>45958.746076388888</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30476</v>
      </c>
      <c r="E4" s="98" t="s">
        <v>39021</v>
      </c>
      <c r="F4" s="123">
        <v>45958.924305555556</v>
      </c>
      <c r="G4" s="124">
        <f ca="1">IFERROR(NOW()-F4,"")</f>
        <v>0.31560671296028886</v>
      </c>
      <c r="H4" s="123">
        <v>45958.887465277781</v>
      </c>
      <c r="I4" s="119" t="str">
        <f>IFERROR(VLOOKUP(D4,DB!A:F,6,0),"")</f>
        <v>SCECO</v>
      </c>
      <c r="J4" s="119" t="str">
        <f>IFERROR(VLOOKUP(D4,DB!A:G,7,0),"")</f>
        <v>In progress</v>
      </c>
      <c r="K4" s="125" t="s">
        <v>39120</v>
      </c>
      <c r="L4" s="121" t="str">
        <f>IFERROR(VLOOKUP(D4,DB!A:I,9,0),"")</f>
        <v>Latis</v>
      </c>
    </row>
    <row r="5" spans="1:16" ht="15" customHeight="1">
      <c r="A5" s="119"/>
      <c r="B5" s="119" t="str">
        <f>IFERROR(VLOOKUP(D5,DB!A:K,11,0),"")</f>
        <v/>
      </c>
      <c r="C5" s="120"/>
      <c r="D5" s="121"/>
      <c r="E5" s="98"/>
      <c r="F5" s="123"/>
      <c r="G5" s="124">
        <f ca="1">IFERROR(NOW()-F5,"")</f>
        <v>45959.239912268516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45959.239912268516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45959.239912268516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45959.239912268516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45959.239912268516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45959.239912268516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45959.239912268516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45959.239912268516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45959.239912268516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45959.239912268516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45959.239912268516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45959.239912268516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45959.239912268516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45959.239912268516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45959.239912268516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45959.239912268516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45959.239912268516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45959.239912268516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45959.239912268516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45959.239912268516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45959.239912268516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45959.239912268516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45959.239912268516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45959.239912268516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45959.239912268516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45959.239912268516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45959.239912268516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45959.239912268516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45959.239912268516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45959.239912268516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45959.239912268516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45959.239912268516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45959.239912268516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45959.239912268516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45959.239912268516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45959.239912268516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45959.239912268516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45959.239912268516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45959.239912268516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45959.239912268516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45959.239912268516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45959.239912268516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45959.239912268516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45959.239912268516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45959.239912268516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45959.239912268516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45959.239912268516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45959.239912268516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45959.239912268516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45959.239912268516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45959.239912268516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45959.239912268516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45959.239912268516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45959.239912268516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45959.239912268516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45959.239912268516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45959.239912268516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45959.239912268516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45959.239912268516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45959.239912268516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45959.239912268516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45959.239912268516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45959.239912268516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45959.239912268516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45959.239912268516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45959.239912268516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45959.239912268516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45959.239912268516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45959.239912268516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45959.239912268516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45959.239912268516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45959.239912268516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45959.239912268516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45959.239912268516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45959.239912268516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45959.239912268516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45959.239912268516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45959.239912268516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45959.239912268516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45959.239912268516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45959.239912268516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45959.239912268516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45959.239912268516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45959.239912268516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45959.239912268516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45959.239912268516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45959.239912268516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45959.239912268516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45959.239912268516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45959.239912268516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45959.239912268516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45959.239912268516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45959.239912268516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45959.239912268516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45959.239912268516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45959.239912268516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45959.239912268516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45959.239912268516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45959.239912268516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45959.239912268516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45959.239912268516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45959.239912268516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45959.239912268516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45959.239912268516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45959.239912268516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45959.239912268516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45959.239912268516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45959.239912268516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45959.239912268516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45959.239912268516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45959.239912268516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45959.239912268516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45959.239912268516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45959.239912268516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45959.239912268516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45959.239912268516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45959.239912268516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45959.239912268516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45959.239912268516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45959.239912268516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45959.239912268516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45959.239912268516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45959.239912268516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45959.239912268516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45959.239912268516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45959.239912268516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45959.239912268516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45959.239912268516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45959.239912268516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45959.239912268516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45959.239912268516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45959.239912268516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45959.239912268516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45959.239912268516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45959.239912268516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45959.239912268516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45959.239912268516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45959.239912268516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45959.239912268516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45959.239912268516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45959.239912268516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45959.239912268516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45959.239912268516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45959.239912268516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45959.239912268516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45959.239912268516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45959.239912268516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45959.239912268516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45959.239912268516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45959.239912268516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45959.239912268516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45959.239912268516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45959.239912268516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45959.239912268516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45959.239912268516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45959.239912268516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45959.239912268516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45959.239912268516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45959.239912268516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45959.239912268516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45959.239912268516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45959.239912268516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45959.239912268516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45959.239912268516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45959.239912268516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45959.239912268516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45959.239912268516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45959.239912268516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45959.239912268516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45959.239912268516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45959.239912268516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45959.239912268516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45959.239912268516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45959.239912268516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45959.239912268516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45959.239912268516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45959.239912268516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67.40785208332818</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33.051034953699855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10.578801157404087</v>
      </c>
      <c r="H4" s="153">
        <v>45948.661111111112</v>
      </c>
      <c r="I4" s="152" t="str">
        <f>IFERROR(VLOOKUP(D4,DB!A:F,6,0),"")</f>
        <v>SCECO</v>
      </c>
      <c r="J4" s="152" t="str">
        <f>IFERROR(VLOOKUP(D4,DB!A:G,7,0),"")</f>
        <v>Dead</v>
      </c>
      <c r="K4" s="152" t="s">
        <v>39126</v>
      </c>
      <c r="L4" s="152" t="str">
        <f>IFERROR(VLOOKUP(D4,DB!A:I,9,0),"")</f>
        <v>Latis</v>
      </c>
    </row>
    <row r="5" spans="1:13" ht="30.75">
      <c r="A5" s="152" t="s">
        <v>39127</v>
      </c>
      <c r="B5" s="152" t="str">
        <f>IFERROR(VLOOKUP(D5,DB!A:K,11,0),"")</f>
        <v>R5</v>
      </c>
      <c r="C5" s="152">
        <v>1</v>
      </c>
      <c r="D5" s="152" t="s">
        <v>33291</v>
      </c>
      <c r="E5" s="152" t="s">
        <v>39021</v>
      </c>
      <c r="F5" s="153">
        <v>45959.08829861111</v>
      </c>
      <c r="G5" s="154">
        <f ca="1">IFERROR(NOW()-F5,"")</f>
        <v>0.15161365740641486</v>
      </c>
      <c r="H5" s="153">
        <v>45959.045960648145</v>
      </c>
      <c r="I5" s="152" t="str">
        <f>IFERROR(VLOOKUP(D5,DB!A:F,6,0),"")</f>
        <v>SCECO</v>
      </c>
      <c r="J5" s="152" t="str">
        <f>IFERROR(VLOOKUP(D5,DB!A:G,7,0),"")</f>
        <v>Good</v>
      </c>
      <c r="K5" s="152" t="s">
        <v>39128</v>
      </c>
      <c r="L5" s="152" t="str">
        <f>IFERROR(VLOOKUP(D5,DB!A:I,9,0),"")</f>
        <v>Latis</v>
      </c>
    </row>
    <row r="6" spans="1:13" ht="15">
      <c r="A6" s="152"/>
      <c r="B6" s="152" t="str">
        <f>IFERROR(VLOOKUP(D6,DB!A:K,11,0),"")</f>
        <v/>
      </c>
      <c r="C6" s="152"/>
      <c r="D6" s="152"/>
      <c r="E6" s="152"/>
      <c r="F6" s="153"/>
      <c r="G6" s="154">
        <f ca="1">IFERROR(NOW()-F6,"")</f>
        <v>45959.239912268516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45959.239912268516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45959.239912268516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45959.239912268516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45959.239912268516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45959.239912268516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45959.239912268516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45959.239912268516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45959.239912268516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45959.239912268516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45959.239912268516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45959.239912268516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45959.239912268516</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45959.239912268516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45959.239912268516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45959.239912268516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45959.239912268516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45959.239912268516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45959.239912268516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45959.239912268516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45959.239912268516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45959.239912268516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45959.239912268516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45959.239912268516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45959.239912268516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45959.239912268516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45959.239912268516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45959.239912268516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45959.239912268516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45959.239912268516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45959.239912268516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45959.239912268516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45959.239912268516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45959.239912268516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45959.239912268516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45959.239912268516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45959.239912268516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45959.239912268516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45959.239912268516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45959.239912268516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45959.239912268516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45959.239912268516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45959.239912268516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45959.239912268516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45959.239912268516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45959.239912268516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45959.239912268516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45959.239912268516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45959.239912268516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45959.239912268516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45959.239912268516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45959.239912268516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45959.239912268516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45959.239912268516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45959.239912268516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45959.239912268516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45959.239912268516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45959.239912268516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45959.239912268516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45959.239912268516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45959.239912268516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45959.239912268516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45959.239912268516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45959.239912268516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45959.239912268516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45959.239912268516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45959.239912268516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45959.239912268516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45959.239912268516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45959.239912268516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45959.239912268516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45959.239912268516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45959.239912268516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45959.239912268516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45959.239912268516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45959.239912268516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45959.239912268516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45959.239912268516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45959.239912268516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45959.239912268516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45959.239912268516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45959.239912268516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45959.239912268516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45959.239912268516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45959.239912268516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45959.239912268516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45959.239912268516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45959.239912268516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45959.239912268516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45959.239912268516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45959.239912268516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45959.239912268516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45959.239912268516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45959.239912268516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45959.239912268516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45959.239912268516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45959.239912268516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45959.239912268516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45959.239912268516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45959.239912268516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45959.239912268516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45959.239912268516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45959.239912268516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45959.239912268516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45959.239912268516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45959.239912268516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45959.239912268516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45959.239912268516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45959.239912268516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45959.239912268516</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45959.239912268516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45959.239912268516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45959.239912268516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45959.239912268516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45959.239912268516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45959.239912268516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45959.239912268516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45959.239912268516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45959.239912268516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45959.239912268516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45959.239912268516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45959.239912268516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45959.239912268516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45959.239912268516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45959.239912268516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45959.239912268516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45959.239912268516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45959.239912268516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45959.239912268516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45959.239912268516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45959.239912268516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45959.239912268516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45959.239912268516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45959.239912268516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45959.239912268516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45959.239912268516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45959.239912268516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45959.239912268516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45959.239912268516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45959.239912268516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45959.239912268516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45959.239912268516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45959.239912268516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45959.239912268516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45959.239912268516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45959.239912268516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45959.239912268516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45959.239912268516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45959.239912268516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45959.239912268516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45959.239912268516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45959.239912268516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45959.239912268516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45959.239912268516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45959.239912268516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45959.239912268516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45959.239912268516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45959.239912268516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45959.239912268516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45959.239912268516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45959.239912268516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45959.239912268516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45959.239912268516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45959.239912268516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45959.239912268516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45959.239912268516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45959.239912268516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45959.239912268516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45959.239912268516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45959.239912268516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45959.239912268516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45959.239912268516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45959.239912268516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45959.239912268516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45959.239912268516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45959.239912268516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45959.239912268516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45959.239912268516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45959.239912268516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45959.239912268516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45959.239912268516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45959.239912268516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45959.239912268516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45959.239912268516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45959.239912268516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45959.239912268516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45959.239912268516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45959.239912268516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45959.239912268516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45959.239912268516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45959.239912268516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45959.239912268516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45959.239912268516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45959.239912268516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45959.239912268516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45959.239912268516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45959.239912268516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45959.239912268516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45959.239912268516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45959.239912268516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45959.239912268516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45959.239912268516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45959.239912268516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45959.239912268516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45959.239912268516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45959.239912268516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45959.239912268516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45959.239912268516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45959.239912268516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45959.239912268516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45959.239912268516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45959.239912268516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45959.239912268516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45959.239912268516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45959.239912268516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45959.239912268516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45959.239912268516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45959.239912268516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45959.239912268516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45959.239912268516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45959.239912268516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45959.239912268516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45959.239912268516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45959.239912268516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45959.239912268516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45959.239912268516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45959.239912268516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45959.239912268516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45959.239912268516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45959.239912268516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45959.239912268516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45959.239912268516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45959.239912268516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45959.239912268516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45959.239912268516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45959.239912268516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45959.239912268516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45959.239912268516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45959.239912268516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45959.239912268516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45959.239912268516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45959.239912268516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45959.239912268516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45959.239912268516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45959.239912268516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45959.239912268516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45959.239912268516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45959.239912268516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45959.239912268516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45959.239912268516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45959.239912268516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45959.239912268516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45959.239912268516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45959.239912268516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45959.239912268516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45959.239912268516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45959.239912268516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45959.239912268516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45959.239912268516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45959.239912268516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45959.239912268516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45959.239912268516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45959.239912268516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45959.239912268516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45959.239912268516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45959.239912268516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45959.239912268516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45959.239912268516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45959.239912268516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45959.239912268516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45959.239912268516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45959.239912268516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45959.239912268516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45959.239912268516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45959.239912268516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45959.239912268516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45959.239912268516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45959.239912268516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45959.239912268516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45959.239912268516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45959.239912268516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45959.239912268516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45959.239912268516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45959.239912268516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45959.239912268516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45959.239912268516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45959.239912268516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45959.239912268516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45959.239912268516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45959.239912268516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45959.239912268516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45959.239912268516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45959.239912268516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45959.239912268516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45959.239912268516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45959.239912268516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45959.239912268516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45959.239912268516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45959.239912268516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45959.239912268516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45959.239912268516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45959.239912268516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45959.239912268516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45959.239912268516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45959.239912268516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45959.239912268516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45959.239912268516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45959.239912268516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45959.239912268516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45959.239912268516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45959.239912268516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45959.239912268516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45959.239912268516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45959.239912268516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45959.239912268516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45959.239912268516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45959.239912268516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45959.239912268516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45959.239912268516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45959.239912268516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45959.239912268516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45959.239912268516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45959.239912268516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45959.239912268516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45959.239912268516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45959.239912268516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45959.239912268516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45959.239912268516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45959.239912268516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45959.239912268516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45959.239912268516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45959.239912268516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45959.239912268516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45959.239912268516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45959.239912268516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45959.239912268516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45959.239912268516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45959.239912268516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45959.239912268516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45959.239912268516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45959.239912268516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45959.239912268516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45959.239912268516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45959.239912268516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45959.239912268516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45959.239912268516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45959.239912268516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45959.239912268516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45959.239912268516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45959.239912268516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45959.239912268516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45959.239912268516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45959.239912268516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45959.239912268516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45959.239912268516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45959.239912268516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45959.239912268516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45959.239912268516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45959.239912268516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45959.239912268516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45959.239912268516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45959.239912268516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45959.239912268516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45959.239912268516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45959.239912268516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45959.239912268516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45959.239912268516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45959.239912268516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45959.239912268516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45959.239912268516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45959.239912268516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45959.239912268516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45959.239912268516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45959.239912268516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45959.239912268516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45959.239912268516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45959.239912268516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45959.239912268516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45959.239912268516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45959.239912268516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45959.239912268516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45959.239912268516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45959.239912268516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45959.239912268516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45959.239912268516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45959.239912268516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45959.239912268516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45959.239912268516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45959.239912268516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45959.239912268516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45959.239912268516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45959.239912268516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45959.239912268516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45959.239912268516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45959.239912268516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45959.239912268516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45959.239912268516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45959.239912268516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45959.239912268516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45959.239912268516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45959.239912268516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45959.239912268516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45959.239912268516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45959.239912268516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45959.239912268516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45959.239912268516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45959.239912268516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45959.239912268516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45959.239912268516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45959.239912268516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45959.239912268516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45959.239912268516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45959.239912268516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45959.239912268516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45959.239912268516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45959.239912268516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45959.239912268516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45959.239912268516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45959.239912268516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45959.239912268516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45959.239912268516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45959.239912268516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45959.239912268516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45959.239912268516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45959.239912268516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45959.239912268516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45959.239912268516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45959.239912268516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45959.239912268516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45959.239912268516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45959.239912268516</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39129</v>
      </c>
      <c r="B2" s="172" t="str">
        <f>IFERROR(VLOOKUP(D2,DB!A:K,11,0),"")</f>
        <v>R6</v>
      </c>
      <c r="C2" s="173">
        <v>1</v>
      </c>
      <c r="D2" s="172" t="s">
        <v>34919</v>
      </c>
      <c r="E2" s="106" t="s">
        <v>39021</v>
      </c>
      <c r="F2" s="174">
        <v>45958.779328703706</v>
      </c>
      <c r="G2" s="116">
        <f ca="1">IFERROR(NOW()-F2,"-")</f>
        <v>0.46058356481080409</v>
      </c>
      <c r="H2" s="174">
        <v>45958.773611111108</v>
      </c>
      <c r="I2" s="172" t="str">
        <f>IFERROR(VLOOKUP(D2,DB!A:F,6,0),"")</f>
        <v>Generator-SG</v>
      </c>
      <c r="J2" s="172" t="str">
        <f>IFERROR(VLOOKUP(D2,DB!A:G,7,0),"")</f>
        <v>Vandalized</v>
      </c>
      <c r="K2" s="175" t="s">
        <v>39130</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45959.239912268516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45959.239912268516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45959.239912268516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45959.239912268516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45959.239912268516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45959.239912268516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45959.239912268516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45959.239912268516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45959.239912268516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45959.239912268516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45959.239912268516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45959.239912268516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45959.239912268516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45959.239912268516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45959.239912268516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45959.239912268516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45959.239912268516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45959.239912268516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45959.239912268516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45959.239912268516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45959.239912268516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45959.239912268516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45959.239912268516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45959.239912268516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45959.239912268516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45959.239912268516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45959.239912268516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45959.239912268516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45959.239912268516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45959.239912268516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45959.239912268516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45959.239912268516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45959.239912268516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45959.239912268516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45959.239912268516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45959.239912268516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45959.239912268516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45959.239912268516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45959.239912268516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45959.239912268516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45959.239912268516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45959.239912268516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45959.239912268516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45959.239912268516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45959.239912268516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45959.239912268516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45959.239912268516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45959.239912268516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45959.239912268516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45959.239912268516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45959.239912268516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45959.239912268516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45959.239912268516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45959.239912268516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45959.239912268516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45959.239912268516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45959.239912268516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45959.239912268516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45959.239912268516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45959.239912268516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45959.239912268516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45959.239912268516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45959.239912268516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45959.239912268516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45959.239912268516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45959.239912268516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45959.239912268516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45959.239912268516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45959.239912268516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45959.239912268516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45959.239912268516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45959.239912268516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45959.239912268516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45959.239912268516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45959.239912268516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45959.239912268516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45959.239912268516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45959.239912268516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45959.239912268516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45959.239912268516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45959.239912268516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45959.239912268516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45959.239912268516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45959.239912268516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45959.239912268516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45959.239912268516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2025-10-29T02:47:19Z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